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Specification" sheetId="1" r:id="rId1"/>
    <sheet name="CAT" sheetId="2" r:id="rId2"/>
  </sheets>
  <definedNames>
    <definedName name="_xlnm._FilterDatabase" localSheetId="0" hidden="1">Specification!$A$3:$AF$29</definedName>
  </definedNames>
  <calcPr calcId="152511" calcOnSave="0"/>
  <pivotCaches>
    <pivotCache cacheId="1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9" i="1" l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Z29" i="1"/>
  <c r="Z28" i="1"/>
  <c r="Z27" i="1"/>
  <c r="Z26" i="1"/>
  <c r="X26" i="1" s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X27" i="1" l="1"/>
  <c r="X4" i="1"/>
  <c r="X22" i="1"/>
  <c r="X18" i="1"/>
  <c r="X14" i="1"/>
  <c r="X10" i="1"/>
  <c r="X6" i="1"/>
  <c r="X23" i="1"/>
  <c r="X15" i="1"/>
  <c r="X7" i="1"/>
  <c r="X29" i="1"/>
  <c r="X25" i="1"/>
  <c r="X21" i="1"/>
  <c r="X17" i="1"/>
  <c r="X13" i="1"/>
  <c r="X9" i="1"/>
  <c r="X5" i="1"/>
  <c r="X19" i="1"/>
  <c r="X11" i="1"/>
  <c r="X28" i="1"/>
  <c r="X24" i="1"/>
  <c r="X20" i="1"/>
  <c r="X16" i="1"/>
  <c r="X12" i="1"/>
  <c r="X8" i="1"/>
  <c r="Z2" i="1"/>
  <c r="X2" i="1" l="1"/>
</calcChain>
</file>

<file path=xl/sharedStrings.xml><?xml version="1.0" encoding="utf-8"?>
<sst xmlns="http://schemas.openxmlformats.org/spreadsheetml/2006/main" count="491" uniqueCount="202">
  <si>
    <t>SEASON</t>
  </si>
  <si>
    <t>ARTICLE</t>
  </si>
  <si>
    <t>IMAGE 1</t>
  </si>
  <si>
    <t>IMAGE 2</t>
  </si>
  <si>
    <t>IMAGE 3</t>
  </si>
  <si>
    <t>IMAGE 4</t>
  </si>
  <si>
    <t>IMAGES MATCH</t>
  </si>
  <si>
    <t>FULL ARTICLE</t>
  </si>
  <si>
    <t>COLOR</t>
  </si>
  <si>
    <t>COLOR DESCRIPTION</t>
  </si>
  <si>
    <t>PRODUCT NAME</t>
  </si>
  <si>
    <t>SUPPL. CATEGORY</t>
  </si>
  <si>
    <t>SUPPL. DESCRIPTION</t>
  </si>
  <si>
    <t>COMPOSITION 1</t>
  </si>
  <si>
    <t>COMPOSITION 2</t>
  </si>
  <si>
    <t>COMPOSITION 3</t>
  </si>
  <si>
    <t>COMPOSITION 4</t>
  </si>
  <si>
    <t>PARENT GROUP</t>
  </si>
  <si>
    <t>GENDER</t>
  </si>
  <si>
    <t>BRAND</t>
  </si>
  <si>
    <t>MADE IN</t>
  </si>
  <si>
    <t>WHS</t>
  </si>
  <si>
    <t>RRP</t>
  </si>
  <si>
    <t>SIZE COUNT</t>
  </si>
  <si>
    <t>QTY</t>
  </si>
  <si>
    <t>XS</t>
  </si>
  <si>
    <t>S</t>
  </si>
  <si>
    <t>M</t>
  </si>
  <si>
    <t>L</t>
  </si>
  <si>
    <t>XL</t>
  </si>
  <si>
    <t>XXL</t>
  </si>
  <si>
    <t>555543</t>
  </si>
  <si>
    <t>YES</t>
  </si>
  <si>
    <t>5555431004</t>
  </si>
  <si>
    <t>1004</t>
  </si>
  <si>
    <t>GREY MELANGE</t>
  </si>
  <si>
    <t>SWEATSHIRT</t>
  </si>
  <si>
    <t>HOODIES</t>
  </si>
  <si>
    <t>SIGNATURE ZIP HOODIE</t>
  </si>
  <si>
    <t>95% COTTON 5% ELASTAN</t>
  </si>
  <si>
    <t>NO INFO</t>
  </si>
  <si>
    <t>ADULT</t>
  </si>
  <si>
    <t>FEMALE</t>
  </si>
  <si>
    <t>STRONGER</t>
  </si>
  <si>
    <t>BANGLADESH</t>
  </si>
  <si>
    <t>1377</t>
  </si>
  <si>
    <t>NO</t>
  </si>
  <si>
    <t>13771001</t>
  </si>
  <si>
    <t>1001</t>
  </si>
  <si>
    <t>NINE IRON</t>
  </si>
  <si>
    <t>TANK TOP</t>
  </si>
  <si>
    <t>SLEEVELESS TOPS</t>
  </si>
  <si>
    <t>TIE TANK TOP</t>
  </si>
  <si>
    <t>90% POLYESTER 10% ELASTAN</t>
  </si>
  <si>
    <t>INDIA</t>
  </si>
  <si>
    <t>040275</t>
  </si>
  <si>
    <t>0402759017</t>
  </si>
  <si>
    <t>9017</t>
  </si>
  <si>
    <t>CONGO NIGHT</t>
  </si>
  <si>
    <t>TOP</t>
  </si>
  <si>
    <t>CROPPED TOPS</t>
  </si>
  <si>
    <t>CONGO NIGHT CROP TOP</t>
  </si>
  <si>
    <t>92% POLYESTER 8% ELASTAN</t>
  </si>
  <si>
    <t>CHINA</t>
  </si>
  <si>
    <t>444411</t>
  </si>
  <si>
    <t>4444119026</t>
  </si>
  <si>
    <t>9026</t>
  </si>
  <si>
    <t>ZARA LIZZY</t>
  </si>
  <si>
    <t>ZARA LIZZY CROP TOP</t>
  </si>
  <si>
    <t>94% POLYAMID 6% ELASTAN</t>
  </si>
  <si>
    <t>666639</t>
  </si>
  <si>
    <t>6666395000</t>
  </si>
  <si>
    <t>5000</t>
  </si>
  <si>
    <t>BURNT OLIVE</t>
  </si>
  <si>
    <t>T-SHIRT</t>
  </si>
  <si>
    <t>SHORT SLEEVES</t>
  </si>
  <si>
    <t>EPIC CROPPED TEE</t>
  </si>
  <si>
    <t>1076</t>
  </si>
  <si>
    <t>10769999</t>
  </si>
  <si>
    <t>9999</t>
  </si>
  <si>
    <t>BLACK</t>
  </si>
  <si>
    <t>BODY</t>
  </si>
  <si>
    <t>BODYSUIT</t>
  </si>
  <si>
    <t>STRAPPY BODY</t>
  </si>
  <si>
    <t>85% POLYESTER 15% ELASTAN</t>
  </si>
  <si>
    <t>1083</t>
  </si>
  <si>
    <t>10832008</t>
  </si>
  <si>
    <t>2008</t>
  </si>
  <si>
    <t>DEEP TAUPE</t>
  </si>
  <si>
    <t>SHIRT</t>
  </si>
  <si>
    <t>PEBBLE SHIRT</t>
  </si>
  <si>
    <t>80% COTTON 20% POLYESTER</t>
  </si>
  <si>
    <t>10839999</t>
  </si>
  <si>
    <t>1116</t>
  </si>
  <si>
    <t>11169057</t>
  </si>
  <si>
    <t>9057</t>
  </si>
  <si>
    <t>CRISS CROSS</t>
  </si>
  <si>
    <t>LEGGINGS</t>
  </si>
  <si>
    <t>REGULAR TIGHTS</t>
  </si>
  <si>
    <t>VERVE TIGHTS</t>
  </si>
  <si>
    <t>85% POLYAMID 15% ELASTAN</t>
  </si>
  <si>
    <t>1200</t>
  </si>
  <si>
    <t>12001003</t>
  </si>
  <si>
    <t>1003</t>
  </si>
  <si>
    <t>STONE GREY</t>
  </si>
  <si>
    <t>SMOOTH HW TIGHTS</t>
  </si>
  <si>
    <t>92% POLYAMID 8% ELASTAN</t>
  </si>
  <si>
    <t>ITALY</t>
  </si>
  <si>
    <t>1203</t>
  </si>
  <si>
    <t>12035018</t>
  </si>
  <si>
    <t>5018</t>
  </si>
  <si>
    <t>HEMLOCK</t>
  </si>
  <si>
    <t>EVOLVE HW TIGHTS</t>
  </si>
  <si>
    <t>96% POLYAMID 4% ELASTAN</t>
  </si>
  <si>
    <t>SS 2023</t>
  </si>
  <si>
    <t>222203</t>
  </si>
  <si>
    <t>2222032005</t>
  </si>
  <si>
    <t>2005</t>
  </si>
  <si>
    <t>SIMPLY TAUPE</t>
  </si>
  <si>
    <t>CUSH LEGGINGS</t>
  </si>
  <si>
    <t>76% POLYESTER 22% VISCOSE 2% ELASTAN</t>
  </si>
  <si>
    <t>TURKEY</t>
  </si>
  <si>
    <t>444469</t>
  </si>
  <si>
    <t>4444699999</t>
  </si>
  <si>
    <t>SKIRT</t>
  </si>
  <si>
    <t>SKORTS</t>
  </si>
  <si>
    <t>ACE SKORT</t>
  </si>
  <si>
    <t>95% POLYESTER 5% ELASTAN</t>
  </si>
  <si>
    <t>444470</t>
  </si>
  <si>
    <t>4444701000</t>
  </si>
  <si>
    <t>1000</t>
  </si>
  <si>
    <t>WHITE</t>
  </si>
  <si>
    <t>444476</t>
  </si>
  <si>
    <t>4444769999</t>
  </si>
  <si>
    <t>BIKE SHORTS</t>
  </si>
  <si>
    <t>CHASE BIKE SHORTS</t>
  </si>
  <si>
    <t>80% POLYESTER 20% ELASTAN</t>
  </si>
  <si>
    <t>111197</t>
  </si>
  <si>
    <t>1111979002</t>
  </si>
  <si>
    <t>9002</t>
  </si>
  <si>
    <t>ROAR</t>
  </si>
  <si>
    <t>BIKINI BOTTOM</t>
  </si>
  <si>
    <t>BIKINI BRIEFS</t>
  </si>
  <si>
    <t>ROAR BIKINI BRIEFS</t>
  </si>
  <si>
    <t>79% POLYAMID 21% ELASTAN</t>
  </si>
  <si>
    <t>111199</t>
  </si>
  <si>
    <t>1111999001</t>
  </si>
  <si>
    <t>9001</t>
  </si>
  <si>
    <t>VIETNAM</t>
  </si>
  <si>
    <t>VIETNAM BIKINI BRIEFS</t>
  </si>
  <si>
    <t>444457</t>
  </si>
  <si>
    <t>4444579001</t>
  </si>
  <si>
    <t>BONDI BIKINI BRIEFS</t>
  </si>
  <si>
    <t>111198</t>
  </si>
  <si>
    <t>1111989001</t>
  </si>
  <si>
    <t>BIKINI TOP</t>
  </si>
  <si>
    <t>ACTIVE BIKINI TOPS</t>
  </si>
  <si>
    <t>VIETNAM BIKINI TOP</t>
  </si>
  <si>
    <t>444452</t>
  </si>
  <si>
    <t>4444529001</t>
  </si>
  <si>
    <t>BONDI BIKINI TOP</t>
  </si>
  <si>
    <t>1634</t>
  </si>
  <si>
    <t>16349000</t>
  </si>
  <si>
    <t>9000</t>
  </si>
  <si>
    <t>VOODOO</t>
  </si>
  <si>
    <t>SWIMSUIT</t>
  </si>
  <si>
    <t>REGULAR SWIMSUITS</t>
  </si>
  <si>
    <t>BONDI SWIMSUIT</t>
  </si>
  <si>
    <t>111176</t>
  </si>
  <si>
    <t>1111769015</t>
  </si>
  <si>
    <t>9015</t>
  </si>
  <si>
    <t>XOXO</t>
  </si>
  <si>
    <t>SPORT BRA</t>
  </si>
  <si>
    <t>REGULAR SPORT BRAS</t>
  </si>
  <si>
    <t>XOXO SPORTS BRA</t>
  </si>
  <si>
    <t>1159</t>
  </si>
  <si>
    <t>11597005</t>
  </si>
  <si>
    <t>7005</t>
  </si>
  <si>
    <t>SUN ORANGE</t>
  </si>
  <si>
    <t>STRAPPY</t>
  </si>
  <si>
    <t>GLOSSY SPORTS BRA</t>
  </si>
  <si>
    <t>333320</t>
  </si>
  <si>
    <t>3333209012</t>
  </si>
  <si>
    <t>9012</t>
  </si>
  <si>
    <t>STARDUST</t>
  </si>
  <si>
    <t>STARDUST STRAPPY BRA</t>
  </si>
  <si>
    <t>555593</t>
  </si>
  <si>
    <t>5555938000</t>
  </si>
  <si>
    <t>8000</t>
  </si>
  <si>
    <t>LOLLIPOP</t>
  </si>
  <si>
    <t>RACERBACK</t>
  </si>
  <si>
    <t>SERVE SPORTS BRA</t>
  </si>
  <si>
    <t>74% POLYESTER 26% ELASTAN</t>
  </si>
  <si>
    <t>666697</t>
  </si>
  <si>
    <t>6666979999</t>
  </si>
  <si>
    <t>CUSH BRALETTE </t>
  </si>
  <si>
    <t>67% POLYESTER 16% VISCOSE 15% COTTON 2% ELASTAN</t>
  </si>
  <si>
    <t>CATEGORY</t>
  </si>
  <si>
    <t>FW</t>
  </si>
  <si>
    <t>SS</t>
  </si>
  <si>
    <t>SUM QTY</t>
  </si>
  <si>
    <t>TOT.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</si>
</sst>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€#,##0"/>
    <numFmt numFmtId="165" formatCode="\€#,##0.00"/>
    <numFmt numFmtId="167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B2B2B2"/>
      </bottom>
      <diagonal/>
    </border>
    <border>
      <left style="thin">
        <color rgb="FF808080"/>
      </left>
      <right style="thin">
        <color rgb="FF808080"/>
      </right>
      <top style="thin">
        <color rgb="FFB2B2B2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3" xfId="0" pivotButton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0" xfId="0" applyNumberFormat="1"/>
    <xf numFmtId="167" fontId="1" fillId="0" borderId="0" xfId="1" applyNumberFormat="1" applyFont="1"/>
    <xf numFmtId="0" fontId="0" fillId="0" borderId="3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2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 indent="0"/>
    </dxf>
    <dxf>
      <alignment vertical="center" indent="0"/>
    </dxf>
    <dxf>
      <alignment vertical="center" indent="0"/>
    </dxf>
    <dxf>
      <alignment vertical="center" indent="0"/>
    </dxf>
    <dxf>
      <alignment vertical="center" indent="0"/>
    </dxf>
    <dxf>
      <alignment vertical="center" indent="0"/>
    </dxf>
    <dxf>
      <alignment vertical="center" indent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3</xdr:row>
      <xdr:rowOff>101600</xdr:rowOff>
    </xdr:from>
    <xdr:to>
      <xdr:col>2</xdr:col>
      <xdr:colOff>1587500</xdr:colOff>
      <xdr:row>3</xdr:row>
      <xdr:rowOff>1905000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A6C96240-2B88-FA74-B6A2-F3466F74120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673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4</xdr:row>
      <xdr:rowOff>101600</xdr:rowOff>
    </xdr:from>
    <xdr:to>
      <xdr:col>2</xdr:col>
      <xdr:colOff>1587500</xdr:colOff>
      <xdr:row>4</xdr:row>
      <xdr:rowOff>1905000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xmlns="" id="{DCEB95CF-BAEF-A406-7553-9F6E1BCA55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6733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5</xdr:row>
      <xdr:rowOff>101600</xdr:rowOff>
    </xdr:from>
    <xdr:to>
      <xdr:col>2</xdr:col>
      <xdr:colOff>1587500</xdr:colOff>
      <xdr:row>5</xdr:row>
      <xdr:rowOff>1905000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xmlns="" id="{11B8BBEB-DB5C-AEAD-43D0-2F4DEE9A1D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46736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6</xdr:row>
      <xdr:rowOff>101600</xdr:rowOff>
    </xdr:from>
    <xdr:to>
      <xdr:col>2</xdr:col>
      <xdr:colOff>1587500</xdr:colOff>
      <xdr:row>6</xdr:row>
      <xdr:rowOff>1905000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xmlns="" id="{CA1B71BC-E17B-399D-DDA0-B1306D463D0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66738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7</xdr:row>
      <xdr:rowOff>101600</xdr:rowOff>
    </xdr:from>
    <xdr:to>
      <xdr:col>2</xdr:col>
      <xdr:colOff>1587500</xdr:colOff>
      <xdr:row>7</xdr:row>
      <xdr:rowOff>1905000</xdr:rowOff>
    </xdr:to>
    <xdr:pic>
      <xdr:nvPicPr>
        <xdr:cNvPr id="11" name="Рисунок 10">
          <a:extLst>
            <a:ext uri="{FF2B5EF4-FFF2-40B4-BE49-F238E27FC236}">
              <a16:creationId xmlns:a16="http://schemas.microsoft.com/office/drawing/2014/main" xmlns="" id="{5146E5F4-CF7E-F504-FD6F-9B037EDE62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8674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8</xdr:row>
      <xdr:rowOff>101600</xdr:rowOff>
    </xdr:from>
    <xdr:to>
      <xdr:col>2</xdr:col>
      <xdr:colOff>1587500</xdr:colOff>
      <xdr:row>8</xdr:row>
      <xdr:rowOff>1905000</xdr:rowOff>
    </xdr:to>
    <xdr:pic>
      <xdr:nvPicPr>
        <xdr:cNvPr id="13" name="Рисунок 12">
          <a:extLst>
            <a:ext uri="{FF2B5EF4-FFF2-40B4-BE49-F238E27FC236}">
              <a16:creationId xmlns:a16="http://schemas.microsoft.com/office/drawing/2014/main" xmlns="" id="{7F41123C-7739-3E4B-BB36-D5733E554F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106743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9</xdr:row>
      <xdr:rowOff>101600</xdr:rowOff>
    </xdr:from>
    <xdr:to>
      <xdr:col>2</xdr:col>
      <xdr:colOff>1587500</xdr:colOff>
      <xdr:row>9</xdr:row>
      <xdr:rowOff>1905000</xdr:rowOff>
    </xdr:to>
    <xdr:pic>
      <xdr:nvPicPr>
        <xdr:cNvPr id="15" name="Рисунок 14">
          <a:extLst>
            <a:ext uri="{FF2B5EF4-FFF2-40B4-BE49-F238E27FC236}">
              <a16:creationId xmlns:a16="http://schemas.microsoft.com/office/drawing/2014/main" xmlns="" id="{42BD34A2-1219-79D1-48C5-1F70934C0F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126746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10</xdr:row>
      <xdr:rowOff>101600</xdr:rowOff>
    </xdr:from>
    <xdr:to>
      <xdr:col>2</xdr:col>
      <xdr:colOff>1587500</xdr:colOff>
      <xdr:row>10</xdr:row>
      <xdr:rowOff>1905000</xdr:rowOff>
    </xdr:to>
    <xdr:pic>
      <xdr:nvPicPr>
        <xdr:cNvPr id="17" name="Рисунок 16">
          <a:extLst>
            <a:ext uri="{FF2B5EF4-FFF2-40B4-BE49-F238E27FC236}">
              <a16:creationId xmlns:a16="http://schemas.microsoft.com/office/drawing/2014/main" xmlns="" id="{885BDDCD-1430-882A-D891-12B56E01C6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146748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11</xdr:row>
      <xdr:rowOff>101600</xdr:rowOff>
    </xdr:from>
    <xdr:to>
      <xdr:col>2</xdr:col>
      <xdr:colOff>1587500</xdr:colOff>
      <xdr:row>11</xdr:row>
      <xdr:rowOff>1905000</xdr:rowOff>
    </xdr:to>
    <xdr:pic>
      <xdr:nvPicPr>
        <xdr:cNvPr id="19" name="Рисунок 18">
          <a:extLst>
            <a:ext uri="{FF2B5EF4-FFF2-40B4-BE49-F238E27FC236}">
              <a16:creationId xmlns:a16="http://schemas.microsoft.com/office/drawing/2014/main" xmlns="" id="{BAF05A89-AC6B-C395-6E46-2A9E4863311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16675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12</xdr:row>
      <xdr:rowOff>101600</xdr:rowOff>
    </xdr:from>
    <xdr:to>
      <xdr:col>2</xdr:col>
      <xdr:colOff>1587500</xdr:colOff>
      <xdr:row>12</xdr:row>
      <xdr:rowOff>1905000</xdr:rowOff>
    </xdr:to>
    <xdr:pic>
      <xdr:nvPicPr>
        <xdr:cNvPr id="21" name="Рисунок 20">
          <a:extLst>
            <a:ext uri="{FF2B5EF4-FFF2-40B4-BE49-F238E27FC236}">
              <a16:creationId xmlns:a16="http://schemas.microsoft.com/office/drawing/2014/main" xmlns="" id="{0DAA4CB2-C374-61F9-0D08-B52B20F896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186753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13</xdr:row>
      <xdr:rowOff>101600</xdr:rowOff>
    </xdr:from>
    <xdr:to>
      <xdr:col>2</xdr:col>
      <xdr:colOff>1587500</xdr:colOff>
      <xdr:row>13</xdr:row>
      <xdr:rowOff>1905000</xdr:rowOff>
    </xdr:to>
    <xdr:pic>
      <xdr:nvPicPr>
        <xdr:cNvPr id="23" name="Рисунок 22">
          <a:extLst>
            <a:ext uri="{FF2B5EF4-FFF2-40B4-BE49-F238E27FC236}">
              <a16:creationId xmlns:a16="http://schemas.microsoft.com/office/drawing/2014/main" xmlns="" id="{21D27C59-CAC5-69C9-B48F-64234ED9924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06756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14</xdr:row>
      <xdr:rowOff>101600</xdr:rowOff>
    </xdr:from>
    <xdr:to>
      <xdr:col>2</xdr:col>
      <xdr:colOff>1587500</xdr:colOff>
      <xdr:row>14</xdr:row>
      <xdr:rowOff>1905000</xdr:rowOff>
    </xdr:to>
    <xdr:pic>
      <xdr:nvPicPr>
        <xdr:cNvPr id="25" name="Рисунок 24">
          <a:extLst>
            <a:ext uri="{FF2B5EF4-FFF2-40B4-BE49-F238E27FC236}">
              <a16:creationId xmlns:a16="http://schemas.microsoft.com/office/drawing/2014/main" xmlns="" id="{7E9C3ECF-20D1-E39E-7237-3C5230A40B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26758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15</xdr:row>
      <xdr:rowOff>101600</xdr:rowOff>
    </xdr:from>
    <xdr:to>
      <xdr:col>2</xdr:col>
      <xdr:colOff>1587500</xdr:colOff>
      <xdr:row>15</xdr:row>
      <xdr:rowOff>1905000</xdr:rowOff>
    </xdr:to>
    <xdr:pic>
      <xdr:nvPicPr>
        <xdr:cNvPr id="27" name="Рисунок 26">
          <a:extLst>
            <a:ext uri="{FF2B5EF4-FFF2-40B4-BE49-F238E27FC236}">
              <a16:creationId xmlns:a16="http://schemas.microsoft.com/office/drawing/2014/main" xmlns="" id="{1DAFBC8C-D6A6-2F30-B46B-3DCCFCDB9F1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4676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16</xdr:row>
      <xdr:rowOff>101600</xdr:rowOff>
    </xdr:from>
    <xdr:to>
      <xdr:col>2</xdr:col>
      <xdr:colOff>1587500</xdr:colOff>
      <xdr:row>16</xdr:row>
      <xdr:rowOff>1905000</xdr:rowOff>
    </xdr:to>
    <xdr:pic>
      <xdr:nvPicPr>
        <xdr:cNvPr id="29" name="Рисунок 28">
          <a:extLst>
            <a:ext uri="{FF2B5EF4-FFF2-40B4-BE49-F238E27FC236}">
              <a16:creationId xmlns:a16="http://schemas.microsoft.com/office/drawing/2014/main" xmlns="" id="{22E79E25-ED6F-B7C3-0AF3-61CA2BCFC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66763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17</xdr:row>
      <xdr:rowOff>101600</xdr:rowOff>
    </xdr:from>
    <xdr:to>
      <xdr:col>2</xdr:col>
      <xdr:colOff>1587500</xdr:colOff>
      <xdr:row>17</xdr:row>
      <xdr:rowOff>1905000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xmlns="" id="{8D8FD9BD-9ADC-7077-64B4-556077F44D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86766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18</xdr:row>
      <xdr:rowOff>101600</xdr:rowOff>
    </xdr:from>
    <xdr:to>
      <xdr:col>2</xdr:col>
      <xdr:colOff>1587500</xdr:colOff>
      <xdr:row>18</xdr:row>
      <xdr:rowOff>1905000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xmlns="" id="{3EBA3F25-722B-5816-0FBD-E7DDEAAEB7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306768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19</xdr:row>
      <xdr:rowOff>101600</xdr:rowOff>
    </xdr:from>
    <xdr:to>
      <xdr:col>2</xdr:col>
      <xdr:colOff>1587500</xdr:colOff>
      <xdr:row>19</xdr:row>
      <xdr:rowOff>1905000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xmlns="" id="{1211C85D-292A-FC3B-8D59-DF237285763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32677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20</xdr:row>
      <xdr:rowOff>101600</xdr:rowOff>
    </xdr:from>
    <xdr:to>
      <xdr:col>2</xdr:col>
      <xdr:colOff>1587500</xdr:colOff>
      <xdr:row>20</xdr:row>
      <xdr:rowOff>1905000</xdr:rowOff>
    </xdr:to>
    <xdr:pic>
      <xdr:nvPicPr>
        <xdr:cNvPr id="37" name="Рисунок 36">
          <a:extLst>
            <a:ext uri="{FF2B5EF4-FFF2-40B4-BE49-F238E27FC236}">
              <a16:creationId xmlns:a16="http://schemas.microsoft.com/office/drawing/2014/main" xmlns="" id="{9544EC84-3C70-A314-ADD8-C51FA16564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346773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21</xdr:row>
      <xdr:rowOff>101600</xdr:rowOff>
    </xdr:from>
    <xdr:to>
      <xdr:col>2</xdr:col>
      <xdr:colOff>1587500</xdr:colOff>
      <xdr:row>21</xdr:row>
      <xdr:rowOff>1905000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xmlns="" id="{5C4D7119-9C26-43BB-1629-5607EF5EA6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366776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22</xdr:row>
      <xdr:rowOff>101600</xdr:rowOff>
    </xdr:from>
    <xdr:to>
      <xdr:col>2</xdr:col>
      <xdr:colOff>1587500</xdr:colOff>
      <xdr:row>22</xdr:row>
      <xdr:rowOff>1905000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xmlns="" id="{7F693E77-5A9E-9075-8874-25A643389E6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386778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23</xdr:row>
      <xdr:rowOff>101600</xdr:rowOff>
    </xdr:from>
    <xdr:to>
      <xdr:col>2</xdr:col>
      <xdr:colOff>1587500</xdr:colOff>
      <xdr:row>23</xdr:row>
      <xdr:rowOff>1905000</xdr:rowOff>
    </xdr:to>
    <xdr:pic>
      <xdr:nvPicPr>
        <xdr:cNvPr id="43" name="Рисунок 42">
          <a:extLst>
            <a:ext uri="{FF2B5EF4-FFF2-40B4-BE49-F238E27FC236}">
              <a16:creationId xmlns:a16="http://schemas.microsoft.com/office/drawing/2014/main" xmlns="" id="{93534B0B-2FEC-61FE-8A1D-8398D99D78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40678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24</xdr:row>
      <xdr:rowOff>101600</xdr:rowOff>
    </xdr:from>
    <xdr:to>
      <xdr:col>2</xdr:col>
      <xdr:colOff>1587500</xdr:colOff>
      <xdr:row>24</xdr:row>
      <xdr:rowOff>1905000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xmlns="" id="{EB928E92-97CE-BE4C-625D-CAC68ACE92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426783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25</xdr:row>
      <xdr:rowOff>101600</xdr:rowOff>
    </xdr:from>
    <xdr:to>
      <xdr:col>2</xdr:col>
      <xdr:colOff>1587500</xdr:colOff>
      <xdr:row>25</xdr:row>
      <xdr:rowOff>1905000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xmlns="" id="{2A33FD90-F2F2-FD35-70CD-12DBA01EBC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446786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26</xdr:row>
      <xdr:rowOff>101600</xdr:rowOff>
    </xdr:from>
    <xdr:to>
      <xdr:col>2</xdr:col>
      <xdr:colOff>1587500</xdr:colOff>
      <xdr:row>26</xdr:row>
      <xdr:rowOff>1905000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xmlns="" id="{66EB1AFF-09AF-3809-80DA-90D3D5AC99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466788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27</xdr:row>
      <xdr:rowOff>101600</xdr:rowOff>
    </xdr:from>
    <xdr:to>
      <xdr:col>2</xdr:col>
      <xdr:colOff>1587500</xdr:colOff>
      <xdr:row>27</xdr:row>
      <xdr:rowOff>1905000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xmlns="" id="{921A6EA7-F3B9-FAB9-5499-AEAD020928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48679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28</xdr:row>
      <xdr:rowOff>101600</xdr:rowOff>
    </xdr:from>
    <xdr:to>
      <xdr:col>2</xdr:col>
      <xdr:colOff>1587500</xdr:colOff>
      <xdr:row>28</xdr:row>
      <xdr:rowOff>1905000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xmlns="" id="{023818B7-F786-634E-A556-6156F5E243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50679350"/>
          <a:ext cx="1168400" cy="18034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laudia Bruno" refreshedDate="45418.432656018522" createdVersion="8" refreshedVersion="8" minRefreshableVersion="3" recordCount="26">
  <cacheSource type="worksheet">
    <worksheetSource ref="A3:AF29" sheet="Specification"/>
  </cacheSource>
  <cacheFields count="34">
    <cacheField name="SEASON" numFmtId="0">
      <sharedItems containsNonDate="0"/>
    </cacheField>
    <cacheField name="ARTICLE" numFmtId="0">
      <sharedItems containsNonDate="0"/>
    </cacheField>
    <cacheField name="IMAGE 1" numFmtId="0">
      <sharedItems containsNonDate="0" containsString="0" containsBlank="1"/>
    </cacheField>
    <cacheField name="IMAGE 2" numFmtId="0">
      <sharedItems containsNonDate="0" containsString="0" containsBlank="1"/>
    </cacheField>
    <cacheField name="IMAGE 3" numFmtId="0">
      <sharedItems containsNonDate="0" containsString="0" containsBlank="1"/>
    </cacheField>
    <cacheField name="IMAGE 4" numFmtId="0">
      <sharedItems containsNonDate="0" containsString="0" containsBlank="1"/>
    </cacheField>
    <cacheField name="IMAGES MATCH" numFmtId="0">
      <sharedItems containsNonDate="0"/>
    </cacheField>
    <cacheField name="FULL ARTICLE" numFmtId="0">
      <sharedItems containsNonDate="0"/>
    </cacheField>
    <cacheField name="COLOR" numFmtId="0">
      <sharedItems containsNonDate="0"/>
    </cacheField>
    <cacheField name="COLOR DESCRIPTION" numFmtId="0">
      <sharedItems containsNonDate="0"/>
    </cacheField>
    <cacheField name="PRODUCT NAME" numFmtId="0">
      <sharedItems containsNonDate="0" count="13">
        <s v="SWEATSHIRT"/>
        <s v="TANK TOP"/>
        <s v="TOP"/>
        <s v="T-SHIRT"/>
        <s v="BODY"/>
        <s v="SHIRT"/>
        <s v="LEGGINGS"/>
        <s v="SKIRT"/>
        <s v="BIKE SHORTS"/>
        <s v="BIKINI BOTTOM"/>
        <s v="BIKINI TOP"/>
        <s v="SWIMSUIT"/>
        <s v="SPORT BRA"/>
      </sharedItems>
    </cacheField>
    <cacheField name="SUPPL. CATEGORY" numFmtId="0">
      <sharedItems containsNonDate="0"/>
    </cacheField>
    <cacheField name="SUPPL. DESCRIPTION" numFmtId="0">
      <sharedItems containsNonDate="0"/>
    </cacheField>
    <cacheField name="COMPOSITION 1" numFmtId="0">
      <sharedItems containsNonDate="0"/>
    </cacheField>
    <cacheField name="COMPOSITION 2" numFmtId="0">
      <sharedItems containsNonDate="0"/>
    </cacheField>
    <cacheField name="COMPOSITION 3" numFmtId="0">
      <sharedItems containsNonDate="0"/>
    </cacheField>
    <cacheField name="COMPOSITION 4" numFmtId="0">
      <sharedItems containsNonDate="0"/>
    </cacheField>
    <cacheField name="PARENT GROUP" numFmtId="0">
      <sharedItems containsNonDate="0"/>
    </cacheField>
    <cacheField name="GENDER" numFmtId="0">
      <sharedItems containsNonDate="0" count="1">
        <s v="FEMALE"/>
      </sharedItems>
    </cacheField>
    <cacheField name="BRAND" numFmtId="0">
      <sharedItems containsNonDate="0"/>
    </cacheField>
    <cacheField name="MADE IN" numFmtId="0">
      <sharedItems containsNonDate="0"/>
    </cacheField>
    <cacheField name="WHS" numFmtId="165">
      <sharedItems containsSemiMixedTypes="0" containsString="0" containsNumber="1" minValue="14" maxValue="39.6"/>
    </cacheField>
    <cacheField name="RRP" numFmtId="165">
      <sharedItems containsSemiMixedTypes="0" containsString="0" containsNumber="1" containsInteger="1" minValue="35" maxValue="99"/>
    </cacheField>
    <cacheField name="TOT. RRP" numFmtId="165">
      <sharedItems containsSemiMixedTypes="0" containsString="0" containsNumber="1" containsInteger="1" minValue="624" maxValue="19039"/>
    </cacheField>
    <cacheField name="SP" numFmtId="165">
      <sharedItems containsSemiMixedTypes="0" containsString="0" containsNumber="1" minValue="2" maxValue="8"/>
    </cacheField>
    <cacheField name="TOT. SP" numFmtId="164">
      <sharedItems containsSemiMixedTypes="0" containsString="0" containsNumber="1" minValue="64" maxValue="1928"/>
    </cacheField>
    <cacheField name="SIZE COUNT" numFmtId="0">
      <sharedItems containsSemiMixedTypes="0" containsString="0" containsNumber="1" containsInteger="1" minValue="1" maxValue="5"/>
    </cacheField>
    <cacheField name="QTY" numFmtId="0">
      <sharedItems containsSemiMixedTypes="0" containsString="0" containsNumber="1" containsInteger="1" minValue="16" maxValue="365"/>
    </cacheField>
    <cacheField name="XS" numFmtId="0">
      <sharedItems containsString="0" containsBlank="1" containsNumber="1" containsInteger="1" minValue="10" maxValue="76"/>
    </cacheField>
    <cacheField name="S" numFmtId="0">
      <sharedItems containsString="0" containsBlank="1" containsNumber="1" containsInteger="1" minValue="16" maxValue="110"/>
    </cacheField>
    <cacheField name="M" numFmtId="0">
      <sharedItems containsString="0" containsBlank="1" containsNumber="1" containsInteger="1" minValue="22" maxValue="170"/>
    </cacheField>
    <cacheField name="L" numFmtId="0">
      <sharedItems containsString="0" containsBlank="1" containsNumber="1" containsInteger="1" minValue="2" maxValue="110"/>
    </cacheField>
    <cacheField name="XL" numFmtId="0">
      <sharedItems containsString="0" containsBlank="1" containsNumber="1" containsInteger="1" minValue="20" maxValue="30"/>
    </cacheField>
    <cacheField name="XXL" numFmtId="0">
      <sharedItems containsString="0" containsBlank="1" containsNumber="1" containsInteger="1" minValue="19" maxValue="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s v="FW"/>
    <s v="555543"/>
    <m/>
    <m/>
    <m/>
    <m/>
    <s v="YES"/>
    <s v="5555431004"/>
    <s v="1004"/>
    <s v="GREY MELANGE"/>
    <x v="0"/>
    <s v="HOODIES"/>
    <s v="SIGNATURE ZIP HOODIE"/>
    <s v="95% COTTON 5% ELASTAN"/>
    <s v="NO INFO"/>
    <s v="NO INFO"/>
    <s v="NO INFO"/>
    <s v="ADULT"/>
    <x v="0"/>
    <s v="STRONGER"/>
    <s v="BANGLADESH"/>
    <n v="31.6"/>
    <n v="79"/>
    <n v="19039"/>
    <n v="8"/>
    <n v="1928"/>
    <n v="3"/>
    <n v="241"/>
    <n v="76"/>
    <n v="83"/>
    <n v="82"/>
    <m/>
    <m/>
    <m/>
  </r>
  <r>
    <s v="FW"/>
    <s v="1377"/>
    <m/>
    <m/>
    <m/>
    <m/>
    <s v="NO"/>
    <s v="13771001"/>
    <s v="1001"/>
    <s v="NINE IRON"/>
    <x v="1"/>
    <s v="SLEEVELESS TOPS"/>
    <s v="TIE TANK TOP"/>
    <s v="90% POLYESTER 10% ELASTAN"/>
    <s v="NO INFO"/>
    <s v="NO INFO"/>
    <s v="NO INFO"/>
    <s v="ADULT"/>
    <x v="0"/>
    <s v="STRONGER"/>
    <s v="INDIA"/>
    <n v="15.6"/>
    <n v="39"/>
    <n v="2925"/>
    <n v="3"/>
    <n v="225"/>
    <n v="2"/>
    <n v="75"/>
    <n v="25"/>
    <m/>
    <n v="50"/>
    <m/>
    <m/>
    <m/>
  </r>
  <r>
    <s v="SS"/>
    <s v="040275"/>
    <m/>
    <m/>
    <m/>
    <m/>
    <s v="YES"/>
    <s v="0402759017"/>
    <s v="9017"/>
    <s v="CONGO NIGHT"/>
    <x v="2"/>
    <s v="CROPPED TOPS"/>
    <s v="CONGO NIGHT CROP TOP"/>
    <s v="92% POLYESTER 8% ELASTAN"/>
    <s v="NO INFO"/>
    <s v="NO INFO"/>
    <s v="NO INFO"/>
    <s v="ADULT"/>
    <x v="0"/>
    <s v="STRONGER"/>
    <s v="CHINA"/>
    <n v="15.6"/>
    <n v="39"/>
    <n v="1482"/>
    <n v="3"/>
    <n v="114"/>
    <n v="2"/>
    <n v="38"/>
    <m/>
    <n v="28"/>
    <m/>
    <n v="10"/>
    <m/>
    <m/>
  </r>
  <r>
    <s v="SS"/>
    <s v="444411"/>
    <m/>
    <m/>
    <m/>
    <m/>
    <s v="YES"/>
    <s v="4444119026"/>
    <s v="9026"/>
    <s v="ZARA LIZZY"/>
    <x v="2"/>
    <s v="CROPPED TOPS"/>
    <s v="ZARA LIZZY CROP TOP"/>
    <s v="94% POLYAMID 6% ELASTAN"/>
    <s v="NO INFO"/>
    <s v="NO INFO"/>
    <s v="NO INFO"/>
    <s v="ADULT"/>
    <x v="0"/>
    <s v="STRONGER"/>
    <s v="CHINA"/>
    <n v="15.6"/>
    <n v="39"/>
    <n v="2262"/>
    <n v="3"/>
    <n v="174"/>
    <n v="2"/>
    <n v="58"/>
    <m/>
    <m/>
    <m/>
    <n v="38"/>
    <n v="20"/>
    <m/>
  </r>
  <r>
    <s v="FW"/>
    <s v="666639"/>
    <m/>
    <m/>
    <m/>
    <m/>
    <s v="YES"/>
    <s v="6666395000"/>
    <s v="5000"/>
    <s v="BURNT OLIVE"/>
    <x v="3"/>
    <s v="SHORT SLEEVES"/>
    <s v="EPIC CROPPED TEE"/>
    <s v="90% POLYESTER 10% ELASTAN"/>
    <s v="NO INFO"/>
    <s v="NO INFO"/>
    <s v="NO INFO"/>
    <s v="ADULT"/>
    <x v="0"/>
    <s v="STRONGER"/>
    <s v="INDIA"/>
    <n v="14"/>
    <n v="35"/>
    <n v="4900"/>
    <n v="4"/>
    <n v="560"/>
    <n v="2"/>
    <n v="140"/>
    <m/>
    <n v="70"/>
    <n v="70"/>
    <m/>
    <m/>
    <m/>
  </r>
  <r>
    <s v="SS"/>
    <s v="1076"/>
    <m/>
    <m/>
    <m/>
    <m/>
    <s v="YES"/>
    <s v="10769999"/>
    <s v="9999"/>
    <s v="BLACK"/>
    <x v="4"/>
    <s v="BODYSUIT"/>
    <s v="STRAPPY BODY"/>
    <s v="85% POLYESTER 15% ELASTAN"/>
    <s v="NO INFO"/>
    <s v="NO INFO"/>
    <s v="NO INFO"/>
    <s v="ADULT"/>
    <x v="0"/>
    <s v="STRONGER"/>
    <s v="CHINA"/>
    <n v="27.6"/>
    <n v="69"/>
    <n v="9453"/>
    <n v="3.5"/>
    <n v="479.5"/>
    <n v="4"/>
    <n v="137"/>
    <n v="29"/>
    <n v="35"/>
    <n v="35"/>
    <n v="38"/>
    <m/>
    <m/>
  </r>
  <r>
    <s v="SS"/>
    <s v="1083"/>
    <m/>
    <m/>
    <m/>
    <m/>
    <s v="YES"/>
    <s v="10832008"/>
    <s v="2008"/>
    <s v="DEEP TAUPE"/>
    <x v="5"/>
    <s v="SHIRT"/>
    <s v="PEBBLE SHIRT"/>
    <s v="80% COTTON 20% POLYESTER"/>
    <s v="NO INFO"/>
    <s v="NO INFO"/>
    <s v="NO INFO"/>
    <s v="ADULT"/>
    <x v="0"/>
    <s v="STRONGER"/>
    <s v="CHINA"/>
    <n v="27.6"/>
    <n v="69"/>
    <n v="5382"/>
    <n v="5"/>
    <n v="390"/>
    <n v="4"/>
    <n v="78"/>
    <m/>
    <n v="22"/>
    <n v="22"/>
    <n v="13"/>
    <m/>
    <n v="21"/>
  </r>
  <r>
    <s v="SS"/>
    <s v="1083"/>
    <m/>
    <m/>
    <m/>
    <m/>
    <s v="YES"/>
    <s v="10839999"/>
    <s v="9999"/>
    <s v="BLACK"/>
    <x v="5"/>
    <s v="SHIRT"/>
    <s v="PEBBLE SHIRT"/>
    <s v="80% COTTON 20% POLYESTER"/>
    <s v="NO INFO"/>
    <s v="NO INFO"/>
    <s v="NO INFO"/>
    <s v="ADULT"/>
    <x v="0"/>
    <s v="STRONGER"/>
    <s v="CHINA"/>
    <n v="27.6"/>
    <n v="69"/>
    <n v="4140"/>
    <n v="5"/>
    <n v="300"/>
    <n v="4"/>
    <n v="60"/>
    <n v="10"/>
    <n v="16"/>
    <n v="32"/>
    <n v="2"/>
    <m/>
    <m/>
  </r>
  <r>
    <s v="FW"/>
    <s v="1116"/>
    <m/>
    <m/>
    <m/>
    <m/>
    <s v="YES"/>
    <s v="11169057"/>
    <s v="9057"/>
    <s v="CRISS CROSS"/>
    <x v="6"/>
    <s v="REGULAR TIGHTS"/>
    <s v="VERVE TIGHTS"/>
    <s v="85% POLYAMID 15% ELASTAN"/>
    <s v="NO INFO"/>
    <s v="NO INFO"/>
    <s v="NO INFO"/>
    <s v="ADULT"/>
    <x v="0"/>
    <s v="STRONGER"/>
    <s v="CHINA"/>
    <n v="39.6"/>
    <n v="99"/>
    <n v="5445"/>
    <n v="4"/>
    <n v="220"/>
    <n v="2"/>
    <n v="55"/>
    <m/>
    <n v="33"/>
    <n v="22"/>
    <m/>
    <m/>
    <m/>
  </r>
  <r>
    <s v="SS"/>
    <s v="1200"/>
    <m/>
    <m/>
    <m/>
    <m/>
    <s v="YES"/>
    <s v="12001003"/>
    <s v="1003"/>
    <s v="STONE GREY"/>
    <x v="6"/>
    <s v="REGULAR TIGHTS"/>
    <s v="SMOOTH HW TIGHTS"/>
    <s v="92% POLYAMID 8% ELASTAN"/>
    <s v="NO INFO"/>
    <s v="NO INFO"/>
    <s v="NO INFO"/>
    <s v="ADULT"/>
    <x v="0"/>
    <s v="STRONGER"/>
    <s v="ITALY"/>
    <n v="27.6"/>
    <n v="69"/>
    <n v="6210"/>
    <n v="4"/>
    <n v="360"/>
    <n v="3"/>
    <n v="90"/>
    <m/>
    <n v="30"/>
    <n v="30"/>
    <m/>
    <n v="30"/>
    <m/>
  </r>
  <r>
    <s v="FW"/>
    <s v="1203"/>
    <m/>
    <m/>
    <m/>
    <m/>
    <s v="YES"/>
    <s v="12035018"/>
    <s v="5018"/>
    <s v="HEMLOCK"/>
    <x v="6"/>
    <s v="REGULAR TIGHTS"/>
    <s v="EVOLVE HW TIGHTS"/>
    <s v="96% POLYAMID 4% ELASTAN"/>
    <s v="NO INFO"/>
    <s v="NO INFO"/>
    <s v="NO INFO"/>
    <s v="ADULT"/>
    <x v="0"/>
    <s v="STRONGER"/>
    <s v="ITALY"/>
    <n v="31.6"/>
    <n v="79"/>
    <n v="5688"/>
    <n v="4"/>
    <n v="288"/>
    <n v="2"/>
    <n v="72"/>
    <m/>
    <m/>
    <n v="43"/>
    <n v="29"/>
    <m/>
    <m/>
  </r>
  <r>
    <s v="SS 2023"/>
    <s v="222203"/>
    <m/>
    <m/>
    <m/>
    <m/>
    <s v="YES"/>
    <s v="2222032005"/>
    <s v="2005"/>
    <s v="SIMPLY TAUPE"/>
    <x v="6"/>
    <s v="REGULAR TIGHTS"/>
    <s v="CUSH LEGGINGS"/>
    <s v="76% POLYESTER 22% VISCOSE 2% ELASTAN"/>
    <s v="NO INFO"/>
    <s v="NO INFO"/>
    <s v="NO INFO"/>
    <s v="ADULT"/>
    <x v="0"/>
    <s v="STRONGER"/>
    <s v="TURKEY"/>
    <n v="27.6"/>
    <n v="69"/>
    <n v="9108"/>
    <n v="4"/>
    <n v="528"/>
    <n v="4"/>
    <n v="132"/>
    <m/>
    <n v="40"/>
    <n v="40"/>
    <n v="26"/>
    <n v="26"/>
    <m/>
  </r>
  <r>
    <s v="SS"/>
    <s v="444469"/>
    <m/>
    <m/>
    <m/>
    <m/>
    <s v="YES"/>
    <s v="4444699999"/>
    <s v="9999"/>
    <s v="BLACK"/>
    <x v="7"/>
    <s v="SKORTS"/>
    <s v="ACE SKORT"/>
    <s v="95% POLYESTER 5% ELASTAN"/>
    <s v="NO INFO"/>
    <s v="NO INFO"/>
    <s v="NO INFO"/>
    <s v="ADULT"/>
    <x v="0"/>
    <s v="STRONGER"/>
    <s v="CHINA"/>
    <n v="27.6"/>
    <n v="69"/>
    <n v="7866"/>
    <n v="4"/>
    <n v="456"/>
    <n v="3"/>
    <n v="114"/>
    <n v="33"/>
    <n v="36"/>
    <n v="45"/>
    <m/>
    <m/>
    <m/>
  </r>
  <r>
    <s v="SS"/>
    <s v="444470"/>
    <m/>
    <m/>
    <m/>
    <m/>
    <s v="YES"/>
    <s v="4444701000"/>
    <s v="1000"/>
    <s v="WHITE"/>
    <x v="7"/>
    <s v="SKORTS"/>
    <s v="ACE SKORT"/>
    <s v="95% POLYESTER 5% ELASTAN"/>
    <s v="NO INFO"/>
    <s v="NO INFO"/>
    <s v="NO INFO"/>
    <s v="ADULT"/>
    <x v="0"/>
    <s v="STRONGER"/>
    <s v="CHINA"/>
    <n v="27.6"/>
    <n v="69"/>
    <n v="11316"/>
    <n v="4"/>
    <n v="656"/>
    <n v="5"/>
    <n v="164"/>
    <n v="30"/>
    <n v="40"/>
    <n v="45"/>
    <m/>
    <n v="30"/>
    <n v="19"/>
  </r>
  <r>
    <s v="FW"/>
    <s v="444476"/>
    <m/>
    <m/>
    <m/>
    <m/>
    <s v="YES"/>
    <s v="4444769999"/>
    <s v="9999"/>
    <s v="BLACK"/>
    <x v="8"/>
    <s v="BIKE SHORTS"/>
    <s v="CHASE BIKE SHORTS"/>
    <s v="80% POLYESTER 20% ELASTAN"/>
    <s v="NO INFO"/>
    <s v="NO INFO"/>
    <s v="NO INFO"/>
    <s v="ADULT"/>
    <x v="0"/>
    <s v="STRONGER"/>
    <s v="CHINA"/>
    <n v="19.600000000000001"/>
    <n v="49"/>
    <n v="3234"/>
    <n v="3"/>
    <n v="198"/>
    <n v="1"/>
    <n v="66"/>
    <n v="66"/>
    <m/>
    <m/>
    <m/>
    <m/>
    <m/>
  </r>
  <r>
    <s v="SS"/>
    <s v="111197"/>
    <m/>
    <m/>
    <m/>
    <m/>
    <s v="YES"/>
    <s v="1111979002"/>
    <s v="9002"/>
    <s v="ROAR"/>
    <x v="9"/>
    <s v="BIKINI BRIEFS"/>
    <s v="ROAR BIKINI BRIEFS"/>
    <s v="79% POLYAMID 21% ELASTAN"/>
    <s v="NO INFO"/>
    <s v="NO INFO"/>
    <s v="NO INFO"/>
    <s v="ADULT"/>
    <x v="0"/>
    <s v="STRONGER"/>
    <s v="CHINA"/>
    <n v="15.6"/>
    <n v="39"/>
    <n v="2769"/>
    <n v="2"/>
    <n v="142"/>
    <n v="3"/>
    <n v="71"/>
    <m/>
    <n v="30"/>
    <n v="22"/>
    <n v="19"/>
    <m/>
    <m/>
  </r>
  <r>
    <s v="SS"/>
    <s v="111199"/>
    <m/>
    <m/>
    <m/>
    <m/>
    <s v="YES"/>
    <s v="1111999001"/>
    <s v="9001"/>
    <s v="VIETNAM"/>
    <x v="9"/>
    <s v="BIKINI BRIEFS"/>
    <s v="VIETNAM BIKINI BRIEFS"/>
    <s v="79% POLYAMID 21% ELASTAN"/>
    <s v="NO INFO"/>
    <s v="NO INFO"/>
    <s v="NO INFO"/>
    <s v="ADULT"/>
    <x v="0"/>
    <s v="STRONGER"/>
    <s v="CHINA"/>
    <n v="15.6"/>
    <n v="39"/>
    <n v="14235"/>
    <n v="2"/>
    <n v="730"/>
    <n v="4"/>
    <n v="365"/>
    <n v="75"/>
    <n v="90"/>
    <n v="90"/>
    <n v="110"/>
    <m/>
    <m/>
  </r>
  <r>
    <s v="SS"/>
    <s v="444457"/>
    <m/>
    <m/>
    <m/>
    <m/>
    <s v="YES"/>
    <s v="4444579001"/>
    <s v="9001"/>
    <s v="VIETNAM"/>
    <x v="9"/>
    <s v="BIKINI BRIEFS"/>
    <s v="BONDI BIKINI BRIEFS"/>
    <s v="79% POLYAMID 21% ELASTAN"/>
    <s v="NO INFO"/>
    <s v="NO INFO"/>
    <s v="NO INFO"/>
    <s v="ADULT"/>
    <x v="0"/>
    <s v="STRONGER"/>
    <s v="CHINA"/>
    <n v="15.6"/>
    <n v="39"/>
    <n v="4056"/>
    <n v="2"/>
    <n v="208"/>
    <n v="2"/>
    <n v="104"/>
    <m/>
    <n v="60"/>
    <n v="44"/>
    <m/>
    <m/>
    <m/>
  </r>
  <r>
    <s v="SS"/>
    <s v="111198"/>
    <m/>
    <m/>
    <m/>
    <m/>
    <s v="YES"/>
    <s v="1111989001"/>
    <s v="9001"/>
    <s v="VIETNAM"/>
    <x v="10"/>
    <s v="ACTIVE BIKINI TOPS"/>
    <s v="VIETNAM BIKINI TOP"/>
    <s v="79% POLYAMID 21% ELASTAN"/>
    <s v="NO INFO"/>
    <s v="NO INFO"/>
    <s v="NO INFO"/>
    <s v="ADULT"/>
    <x v="0"/>
    <s v="STRONGER"/>
    <s v="CHINA"/>
    <n v="15.6"/>
    <n v="39"/>
    <n v="13845"/>
    <n v="3.5"/>
    <n v="1242.5"/>
    <n v="3"/>
    <n v="355"/>
    <n v="75"/>
    <n v="110"/>
    <n v="170"/>
    <m/>
    <m/>
    <m/>
  </r>
  <r>
    <s v="SS"/>
    <s v="444452"/>
    <m/>
    <m/>
    <m/>
    <m/>
    <s v="YES"/>
    <s v="4444529001"/>
    <s v="9001"/>
    <s v="VIETNAM"/>
    <x v="10"/>
    <s v="ACTIVE BIKINI TOPS"/>
    <s v="BONDI BIKINI TOP"/>
    <s v="79% POLYAMID 21% ELASTAN"/>
    <s v="NO INFO"/>
    <s v="NO INFO"/>
    <s v="NO INFO"/>
    <s v="ADULT"/>
    <x v="0"/>
    <s v="STRONGER"/>
    <s v="CHINA"/>
    <n v="19.600000000000001"/>
    <n v="49"/>
    <n v="3626"/>
    <n v="3.5"/>
    <n v="259"/>
    <n v="2"/>
    <n v="74"/>
    <n v="21"/>
    <n v="53"/>
    <m/>
    <m/>
    <m/>
    <m/>
  </r>
  <r>
    <s v="SS"/>
    <s v="1634"/>
    <m/>
    <m/>
    <m/>
    <m/>
    <s v="YES"/>
    <s v="16349000"/>
    <s v="9000"/>
    <s v="VOODOO"/>
    <x v="11"/>
    <s v="REGULAR SWIMSUITS"/>
    <s v="BONDI SWIMSUIT"/>
    <s v="79% POLYAMID 21% ELASTAN"/>
    <s v="NO INFO"/>
    <s v="NO INFO"/>
    <s v="NO INFO"/>
    <s v="ADULT"/>
    <x v="0"/>
    <s v="STRONGER"/>
    <s v="CHINA"/>
    <n v="31.6"/>
    <n v="79"/>
    <n v="13983"/>
    <n v="4"/>
    <n v="708"/>
    <n v="3"/>
    <n v="177"/>
    <n v="25"/>
    <n v="75"/>
    <n v="77"/>
    <m/>
    <m/>
    <m/>
  </r>
  <r>
    <s v="SS"/>
    <s v="111176"/>
    <m/>
    <m/>
    <m/>
    <m/>
    <s v="YES"/>
    <s v="1111769015"/>
    <s v="9015"/>
    <s v="XOXO"/>
    <x v="12"/>
    <s v="REGULAR SPORT BRAS"/>
    <s v="XOXO SPORTS BRA"/>
    <s v="85% POLYESTER 15% ELASTAN"/>
    <s v="NO INFO"/>
    <s v="NO INFO"/>
    <s v="NO INFO"/>
    <s v="ADULT"/>
    <x v="0"/>
    <s v="STRONGER"/>
    <s v="CHINA"/>
    <n v="23.6"/>
    <n v="59"/>
    <n v="1829"/>
    <n v="4"/>
    <n v="124"/>
    <n v="2"/>
    <n v="31"/>
    <n v="10"/>
    <n v="21"/>
    <m/>
    <m/>
    <m/>
    <m/>
  </r>
  <r>
    <s v="SS"/>
    <s v="1159"/>
    <m/>
    <m/>
    <m/>
    <m/>
    <s v="YES"/>
    <s v="11597005"/>
    <s v="7005"/>
    <s v="SUN ORANGE"/>
    <x v="12"/>
    <s v="STRAPPY"/>
    <s v="GLOSSY SPORTS BRA"/>
    <s v="85% POLYAMID 15% ELASTAN"/>
    <s v="NO INFO"/>
    <s v="NO INFO"/>
    <s v="NO INFO"/>
    <s v="ADULT"/>
    <x v="0"/>
    <s v="STRONGER"/>
    <s v="CHINA"/>
    <n v="15.6"/>
    <n v="39"/>
    <n v="2496"/>
    <n v="4"/>
    <n v="256"/>
    <n v="2"/>
    <n v="64"/>
    <m/>
    <n v="35"/>
    <n v="29"/>
    <m/>
    <m/>
    <m/>
  </r>
  <r>
    <s v="SS"/>
    <s v="333320"/>
    <m/>
    <m/>
    <m/>
    <m/>
    <s v="YES"/>
    <s v="3333209012"/>
    <s v="9012"/>
    <s v="STARDUST"/>
    <x v="12"/>
    <s v="REGULAR SPORT BRAS"/>
    <s v="STARDUST STRAPPY BRA"/>
    <s v="85% POLYESTER 15% ELASTAN"/>
    <s v="NO INFO"/>
    <s v="NO INFO"/>
    <s v="NO INFO"/>
    <s v="ADULT"/>
    <x v="0"/>
    <s v="STRONGER"/>
    <s v="CHINA"/>
    <n v="15.6"/>
    <n v="39"/>
    <n v="624"/>
    <n v="4"/>
    <n v="64"/>
    <n v="1"/>
    <n v="16"/>
    <n v="16"/>
    <m/>
    <m/>
    <m/>
    <m/>
    <m/>
  </r>
  <r>
    <s v="FW"/>
    <s v="555593"/>
    <m/>
    <m/>
    <m/>
    <m/>
    <s v="YES"/>
    <s v="5555938000"/>
    <s v="8000"/>
    <s v="LOLLIPOP"/>
    <x v="12"/>
    <s v="RACERBACK"/>
    <s v="SERVE SPORTS BRA"/>
    <s v="74% POLYESTER 26% ELASTAN"/>
    <s v="NO INFO"/>
    <s v="NO INFO"/>
    <s v="NO INFO"/>
    <s v="ADULT"/>
    <x v="0"/>
    <s v="STRONGER"/>
    <s v="CHINA"/>
    <n v="19.600000000000001"/>
    <n v="49"/>
    <n v="980"/>
    <n v="4"/>
    <n v="80"/>
    <n v="1"/>
    <n v="20"/>
    <n v="20"/>
    <m/>
    <m/>
    <m/>
    <m/>
    <m/>
  </r>
  <r>
    <s v="SS 2023"/>
    <s v="666697"/>
    <m/>
    <m/>
    <m/>
    <m/>
    <s v="YES"/>
    <s v="6666979999"/>
    <s v="9999"/>
    <s v="BLACK"/>
    <x v="12"/>
    <s v="SLEEVELESS TOPS"/>
    <s v="CUSH BRALETTE "/>
    <s v="67% POLYESTER 16% VISCOSE 15% COTTON 2% ELASTAN"/>
    <s v="NO INFO"/>
    <s v="NO INFO"/>
    <s v="NO INFO"/>
    <s v="ADULT"/>
    <x v="0"/>
    <s v="STRONGER"/>
    <s v="TURKEY"/>
    <n v="19.600000000000001"/>
    <n v="49"/>
    <n v="10290"/>
    <n v="4"/>
    <n v="840"/>
    <n v="3"/>
    <n v="210"/>
    <m/>
    <n v="50"/>
    <n v="80"/>
    <n v="8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1" applyNumberFormats="0" applyBorderFormats="0" applyFontFormats="0" applyPatternFormats="0" applyAlignmentFormats="0" applyWidthHeightFormats="1" dataCaption="Значения" grandTotalCaption="QTY" updatedVersion="8" minRefreshableVersion="3" useAutoFormatting="1" itemPrintTitles="1" createdVersion="8" indent="0" outline="1" outlineData="1" multipleFieldFilters="0" rowHeaderCaption="CATEGORY">
  <location ref="A1:B16" firstHeaderRow="1" firstDataRow="1" firstDataCol="1"/>
  <pivotFields count="3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4">
        <item x="8"/>
        <item x="9"/>
        <item x="10"/>
        <item x="4"/>
        <item x="6"/>
        <item x="5"/>
        <item x="7"/>
        <item x="12"/>
        <item x="0"/>
        <item x="11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4" showAll="0"/>
    <pivotField numFmtId="164" showAll="0"/>
    <pivotField numFmtId="165" showAll="0"/>
    <pivotField numFmtId="165" showAll="0"/>
    <pivotField numFmtId="164"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2">
    <field x="18"/>
    <field x="10"/>
  </rowFields>
  <rowItems count="15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Items count="1">
    <i/>
  </colItems>
  <dataFields count="1">
    <dataField name="SUM QTY" fld="27" baseField="0" baseItem="0"/>
  </dataFields>
  <formats count="21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8" type="button" dataOnly="0" labelOnly="1" outline="0" axis="axisRow" fieldPosition="0"/>
    </format>
    <format dxfId="17">
      <pivotArea dataOnly="0" labelOnly="1" fieldPosition="0">
        <references count="1">
          <reference field="18" count="0"/>
        </references>
      </pivotArea>
    </format>
    <format dxfId="16">
      <pivotArea dataOnly="0" labelOnly="1" grandRow="1" outline="0" fieldPosition="0"/>
    </format>
    <format dxfId="15">
      <pivotArea dataOnly="0" labelOnly="1" fieldPosition="0">
        <references count="2">
          <reference field="10" count="0"/>
          <reference field="18" count="0" selected="0"/>
        </references>
      </pivotArea>
    </format>
    <format dxfId="14">
      <pivotArea dataOnly="0" labelOnly="1" outline="0" axis="axisValues" fieldPosition="0"/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8" type="button" dataOnly="0" labelOnly="1" outline="0" axis="axisRow" fieldPosition="0"/>
    </format>
    <format dxfId="10">
      <pivotArea dataOnly="0" labelOnly="1" fieldPosition="0">
        <references count="1">
          <reference field="18" count="0"/>
        </references>
      </pivotArea>
    </format>
    <format dxfId="9">
      <pivotArea dataOnly="0" labelOnly="1" grandRow="1" outline="0" fieldPosition="0"/>
    </format>
    <format dxfId="8">
      <pivotArea dataOnly="0" labelOnly="1" fieldPosition="0">
        <references count="2">
          <reference field="10" count="0"/>
          <reference field="18" count="0" selected="0"/>
        </references>
      </pivotArea>
    </format>
    <format dxfId="7">
      <pivotArea dataOnly="0" labelOnly="1" outline="0" axis="axisValues" fieldPosition="0"/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8" type="button" dataOnly="0" labelOnly="1" outline="0" axis="axisRow" fieldPosition="0"/>
    </format>
    <format dxfId="3">
      <pivotArea dataOnly="0" labelOnly="1" fieldPosition="0">
        <references count="1">
          <reference field="18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2">
          <reference field="10" count="0"/>
          <reference field="18" count="0" selected="0"/>
        </references>
      </pivotArea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"/>
  <sheetViews>
    <sheetView showGridLines="0" tabSelected="1" zoomScale="80" zoomScaleNormal="80" workbookViewId="0">
      <pane ySplit="3" topLeftCell="A4" activePane="bottomLeft" state="frozen"/>
      <selection pane="bottomLeft" activeCell="AM4" sqref="AM4"/>
    </sheetView>
  </sheetViews>
  <sheetFormatPr defaultRowHeight="15" x14ac:dyDescent="0.25"/>
  <cols>
    <col min="2" max="2" width="8.42578125" bestFit="1" customWidth="1"/>
    <col min="3" max="3" width="30.140625" customWidth="1"/>
    <col min="4" max="6" width="0" hidden="1" customWidth="1"/>
    <col min="7" max="7" width="15.7109375" hidden="1" customWidth="1"/>
    <col min="8" max="8" width="13.140625" hidden="1" customWidth="1"/>
    <col min="9" max="9" width="7.28515625" bestFit="1" customWidth="1"/>
    <col min="10" max="10" width="20.140625" bestFit="1" customWidth="1"/>
    <col min="11" max="11" width="16.28515625" bestFit="1" customWidth="1"/>
    <col min="12" max="12" width="22" bestFit="1" customWidth="1"/>
    <col min="13" max="13" width="24.5703125" hidden="1" customWidth="1"/>
    <col min="14" max="14" width="30.7109375" style="4" customWidth="1"/>
    <col min="15" max="17" width="15.85546875" hidden="1" customWidth="1"/>
    <col min="18" max="18" width="15.7109375" bestFit="1" customWidth="1"/>
    <col min="19" max="19" width="8.85546875" bestFit="1" customWidth="1"/>
    <col min="20" max="20" width="11.28515625" bestFit="1" customWidth="1"/>
    <col min="21" max="21" width="13.7109375" hidden="1" customWidth="1"/>
    <col min="22" max="22" width="11.42578125" bestFit="1" customWidth="1"/>
    <col min="23" max="23" width="10.5703125" bestFit="1" customWidth="1"/>
    <col min="24" max="24" width="15.140625" bestFit="1" customWidth="1"/>
    <col min="25" max="25" width="16.7109375" hidden="1" customWidth="1"/>
    <col min="26" max="26" width="5.5703125" bestFit="1" customWidth="1"/>
    <col min="27" max="27" width="3.5703125" bestFit="1" customWidth="1"/>
    <col min="28" max="30" width="4.42578125" bestFit="1" customWidth="1"/>
    <col min="31" max="31" width="3.42578125" bestFit="1" customWidth="1"/>
    <col min="32" max="32" width="4.5703125" bestFit="1" customWidth="1"/>
  </cols>
  <sheetData>
    <row r="1" spans="1:32" x14ac:dyDescent="0.25">
      <c r="X1" s="12"/>
    </row>
    <row r="2" spans="1:32" x14ac:dyDescent="0.25">
      <c r="X2" s="11">
        <f>SUM(X4:X29)</f>
        <v>167183</v>
      </c>
      <c r="Z2" s="7">
        <f>SUBTOTAL(9,Z4:Z29)</f>
        <v>3007</v>
      </c>
    </row>
    <row r="3" spans="1:32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5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21</v>
      </c>
      <c r="W3" s="1" t="s">
        <v>22</v>
      </c>
      <c r="X3" s="1" t="s">
        <v>201</v>
      </c>
      <c r="Y3" s="1" t="s">
        <v>23</v>
      </c>
      <c r="Z3" s="1" t="s">
        <v>24</v>
      </c>
      <c r="AA3" s="1" t="s">
        <v>25</v>
      </c>
      <c r="AB3" s="1" t="s">
        <v>26</v>
      </c>
      <c r="AC3" s="1" t="s">
        <v>27</v>
      </c>
      <c r="AD3" s="1" t="s">
        <v>28</v>
      </c>
      <c r="AE3" s="1" t="s">
        <v>29</v>
      </c>
      <c r="AF3" s="1" t="s">
        <v>30</v>
      </c>
    </row>
    <row r="4" spans="1:32" ht="158.1" customHeight="1" x14ac:dyDescent="0.25">
      <c r="A4" s="2" t="s">
        <v>198</v>
      </c>
      <c r="B4" s="2" t="s">
        <v>31</v>
      </c>
      <c r="C4" s="2"/>
      <c r="D4" s="2"/>
      <c r="E4" s="2"/>
      <c r="F4" s="2"/>
      <c r="G4" s="2" t="s">
        <v>32</v>
      </c>
      <c r="H4" s="2" t="s">
        <v>33</v>
      </c>
      <c r="I4" s="2" t="s">
        <v>34</v>
      </c>
      <c r="J4" s="2" t="s">
        <v>35</v>
      </c>
      <c r="K4" s="2" t="s">
        <v>36</v>
      </c>
      <c r="L4" s="2" t="s">
        <v>37</v>
      </c>
      <c r="M4" s="2" t="s">
        <v>38</v>
      </c>
      <c r="N4" s="6" t="s">
        <v>39</v>
      </c>
      <c r="O4" s="2" t="s">
        <v>40</v>
      </c>
      <c r="P4" s="2" t="s">
        <v>40</v>
      </c>
      <c r="Q4" s="2" t="s">
        <v>40</v>
      </c>
      <c r="R4" s="2" t="s">
        <v>41</v>
      </c>
      <c r="S4" s="2" t="s">
        <v>42</v>
      </c>
      <c r="T4" s="2" t="s">
        <v>43</v>
      </c>
      <c r="U4" s="2" t="s">
        <v>44</v>
      </c>
      <c r="V4" s="10">
        <v>31.6</v>
      </c>
      <c r="W4" s="10">
        <v>79</v>
      </c>
      <c r="X4" s="10">
        <f>W4*Z4</f>
        <v>19039</v>
      </c>
      <c r="Y4" s="3">
        <f>COUNT(AA4:AF4)</f>
        <v>3</v>
      </c>
      <c r="Z4" s="3">
        <f>SUM(AA4:AF4)</f>
        <v>241</v>
      </c>
      <c r="AA4" s="2">
        <v>76</v>
      </c>
      <c r="AB4" s="2">
        <v>83</v>
      </c>
      <c r="AC4" s="2">
        <v>82</v>
      </c>
      <c r="AD4" s="2"/>
      <c r="AE4" s="2"/>
      <c r="AF4" s="2"/>
    </row>
    <row r="5" spans="1:32" ht="158.1" customHeight="1" x14ac:dyDescent="0.25">
      <c r="A5" s="2" t="s">
        <v>198</v>
      </c>
      <c r="B5" s="2" t="s">
        <v>45</v>
      </c>
      <c r="C5" s="2"/>
      <c r="D5" s="2"/>
      <c r="E5" s="2"/>
      <c r="F5" s="2"/>
      <c r="G5" s="2" t="s">
        <v>46</v>
      </c>
      <c r="H5" s="2" t="s">
        <v>47</v>
      </c>
      <c r="I5" s="2" t="s">
        <v>48</v>
      </c>
      <c r="J5" s="2" t="s">
        <v>49</v>
      </c>
      <c r="K5" s="2" t="s">
        <v>50</v>
      </c>
      <c r="L5" s="2" t="s">
        <v>51</v>
      </c>
      <c r="M5" s="2" t="s">
        <v>52</v>
      </c>
      <c r="N5" s="6" t="s">
        <v>53</v>
      </c>
      <c r="O5" s="2" t="s">
        <v>40</v>
      </c>
      <c r="P5" s="2" t="s">
        <v>40</v>
      </c>
      <c r="Q5" s="2" t="s">
        <v>40</v>
      </c>
      <c r="R5" s="2" t="s">
        <v>41</v>
      </c>
      <c r="S5" s="2" t="s">
        <v>42</v>
      </c>
      <c r="T5" s="2" t="s">
        <v>43</v>
      </c>
      <c r="U5" s="2" t="s">
        <v>54</v>
      </c>
      <c r="V5" s="10">
        <v>15.6</v>
      </c>
      <c r="W5" s="10">
        <v>39</v>
      </c>
      <c r="X5" s="10">
        <f>W5*Z5</f>
        <v>2925</v>
      </c>
      <c r="Y5" s="3">
        <f t="shared" ref="Y5:Y29" si="0">COUNT(AA5:AF5)</f>
        <v>2</v>
      </c>
      <c r="Z5" s="3">
        <f t="shared" ref="Z5:Z29" si="1">SUM(AA5:AF5)</f>
        <v>75</v>
      </c>
      <c r="AA5" s="2">
        <v>25</v>
      </c>
      <c r="AB5" s="2"/>
      <c r="AC5" s="2">
        <v>50</v>
      </c>
      <c r="AD5" s="2"/>
      <c r="AE5" s="2"/>
      <c r="AF5" s="2"/>
    </row>
    <row r="6" spans="1:32" ht="158.1" customHeight="1" x14ac:dyDescent="0.25">
      <c r="A6" s="2" t="s">
        <v>199</v>
      </c>
      <c r="B6" s="2" t="s">
        <v>55</v>
      </c>
      <c r="C6" s="2"/>
      <c r="D6" s="2"/>
      <c r="E6" s="2"/>
      <c r="F6" s="2"/>
      <c r="G6" s="2" t="s">
        <v>32</v>
      </c>
      <c r="H6" s="2" t="s">
        <v>56</v>
      </c>
      <c r="I6" s="2" t="s">
        <v>57</v>
      </c>
      <c r="J6" s="2" t="s">
        <v>58</v>
      </c>
      <c r="K6" s="2" t="s">
        <v>59</v>
      </c>
      <c r="L6" s="2" t="s">
        <v>60</v>
      </c>
      <c r="M6" s="2" t="s">
        <v>61</v>
      </c>
      <c r="N6" s="6" t="s">
        <v>62</v>
      </c>
      <c r="O6" s="2" t="s">
        <v>40</v>
      </c>
      <c r="P6" s="2" t="s">
        <v>40</v>
      </c>
      <c r="Q6" s="2" t="s">
        <v>40</v>
      </c>
      <c r="R6" s="2" t="s">
        <v>41</v>
      </c>
      <c r="S6" s="2" t="s">
        <v>42</v>
      </c>
      <c r="T6" s="2" t="s">
        <v>43</v>
      </c>
      <c r="U6" s="2" t="s">
        <v>63</v>
      </c>
      <c r="V6" s="10">
        <v>15.6</v>
      </c>
      <c r="W6" s="10">
        <v>39</v>
      </c>
      <c r="X6" s="10">
        <f>W6*Z6</f>
        <v>1482</v>
      </c>
      <c r="Y6" s="3">
        <f t="shared" si="0"/>
        <v>2</v>
      </c>
      <c r="Z6" s="3">
        <f t="shared" si="1"/>
        <v>38</v>
      </c>
      <c r="AA6" s="2"/>
      <c r="AB6" s="2">
        <v>28</v>
      </c>
      <c r="AC6" s="2"/>
      <c r="AD6" s="2">
        <v>10</v>
      </c>
      <c r="AE6" s="2"/>
      <c r="AF6" s="2"/>
    </row>
    <row r="7" spans="1:32" ht="158.1" customHeight="1" x14ac:dyDescent="0.25">
      <c r="A7" s="2" t="s">
        <v>199</v>
      </c>
      <c r="B7" s="2" t="s">
        <v>64</v>
      </c>
      <c r="C7" s="2"/>
      <c r="D7" s="2"/>
      <c r="E7" s="2"/>
      <c r="F7" s="2"/>
      <c r="G7" s="2" t="s">
        <v>32</v>
      </c>
      <c r="H7" s="2" t="s">
        <v>65</v>
      </c>
      <c r="I7" s="2" t="s">
        <v>66</v>
      </c>
      <c r="J7" s="2" t="s">
        <v>67</v>
      </c>
      <c r="K7" s="2" t="s">
        <v>59</v>
      </c>
      <c r="L7" s="2" t="s">
        <v>60</v>
      </c>
      <c r="M7" s="2" t="s">
        <v>68</v>
      </c>
      <c r="N7" s="6" t="s">
        <v>69</v>
      </c>
      <c r="O7" s="2" t="s">
        <v>40</v>
      </c>
      <c r="P7" s="2" t="s">
        <v>40</v>
      </c>
      <c r="Q7" s="2" t="s">
        <v>40</v>
      </c>
      <c r="R7" s="2" t="s">
        <v>41</v>
      </c>
      <c r="S7" s="2" t="s">
        <v>42</v>
      </c>
      <c r="T7" s="2" t="s">
        <v>43</v>
      </c>
      <c r="U7" s="2" t="s">
        <v>63</v>
      </c>
      <c r="V7" s="10">
        <v>15.6</v>
      </c>
      <c r="W7" s="10">
        <v>39</v>
      </c>
      <c r="X7" s="10">
        <f>W7*Z7</f>
        <v>2262</v>
      </c>
      <c r="Y7" s="3">
        <f t="shared" si="0"/>
        <v>2</v>
      </c>
      <c r="Z7" s="3">
        <f t="shared" si="1"/>
        <v>58</v>
      </c>
      <c r="AA7" s="2"/>
      <c r="AB7" s="2"/>
      <c r="AC7" s="2"/>
      <c r="AD7" s="2">
        <v>38</v>
      </c>
      <c r="AE7" s="2">
        <v>20</v>
      </c>
      <c r="AF7" s="2"/>
    </row>
    <row r="8" spans="1:32" ht="158.1" customHeight="1" x14ac:dyDescent="0.25">
      <c r="A8" s="2" t="s">
        <v>198</v>
      </c>
      <c r="B8" s="2" t="s">
        <v>70</v>
      </c>
      <c r="C8" s="2"/>
      <c r="D8" s="2"/>
      <c r="E8" s="2"/>
      <c r="F8" s="2"/>
      <c r="G8" s="2" t="s">
        <v>32</v>
      </c>
      <c r="H8" s="2" t="s">
        <v>71</v>
      </c>
      <c r="I8" s="2" t="s">
        <v>72</v>
      </c>
      <c r="J8" s="2" t="s">
        <v>73</v>
      </c>
      <c r="K8" s="2" t="s">
        <v>74</v>
      </c>
      <c r="L8" s="2" t="s">
        <v>75</v>
      </c>
      <c r="M8" s="2" t="s">
        <v>76</v>
      </c>
      <c r="N8" s="6" t="s">
        <v>53</v>
      </c>
      <c r="O8" s="2" t="s">
        <v>40</v>
      </c>
      <c r="P8" s="2" t="s">
        <v>40</v>
      </c>
      <c r="Q8" s="2" t="s">
        <v>40</v>
      </c>
      <c r="R8" s="2" t="s">
        <v>41</v>
      </c>
      <c r="S8" s="2" t="s">
        <v>42</v>
      </c>
      <c r="T8" s="2" t="s">
        <v>43</v>
      </c>
      <c r="U8" s="2" t="s">
        <v>54</v>
      </c>
      <c r="V8" s="10">
        <v>14</v>
      </c>
      <c r="W8" s="10">
        <v>35</v>
      </c>
      <c r="X8" s="10">
        <f>W8*Z8</f>
        <v>4900</v>
      </c>
      <c r="Y8" s="3">
        <f t="shared" si="0"/>
        <v>2</v>
      </c>
      <c r="Z8" s="3">
        <f t="shared" si="1"/>
        <v>140</v>
      </c>
      <c r="AA8" s="2"/>
      <c r="AB8" s="2">
        <v>70</v>
      </c>
      <c r="AC8" s="2">
        <v>70</v>
      </c>
      <c r="AD8" s="2"/>
      <c r="AE8" s="2"/>
      <c r="AF8" s="2"/>
    </row>
    <row r="9" spans="1:32" ht="158.1" customHeight="1" x14ac:dyDescent="0.25">
      <c r="A9" s="2" t="s">
        <v>199</v>
      </c>
      <c r="B9" s="2" t="s">
        <v>77</v>
      </c>
      <c r="C9" s="2"/>
      <c r="D9" s="2"/>
      <c r="E9" s="2"/>
      <c r="F9" s="2"/>
      <c r="G9" s="2" t="s">
        <v>32</v>
      </c>
      <c r="H9" s="2" t="s">
        <v>78</v>
      </c>
      <c r="I9" s="2" t="s">
        <v>79</v>
      </c>
      <c r="J9" s="2" t="s">
        <v>80</v>
      </c>
      <c r="K9" s="2" t="s">
        <v>81</v>
      </c>
      <c r="L9" s="2" t="s">
        <v>82</v>
      </c>
      <c r="M9" s="2" t="s">
        <v>83</v>
      </c>
      <c r="N9" s="6" t="s">
        <v>84</v>
      </c>
      <c r="O9" s="2" t="s">
        <v>40</v>
      </c>
      <c r="P9" s="2" t="s">
        <v>40</v>
      </c>
      <c r="Q9" s="2" t="s">
        <v>40</v>
      </c>
      <c r="R9" s="2" t="s">
        <v>41</v>
      </c>
      <c r="S9" s="2" t="s">
        <v>42</v>
      </c>
      <c r="T9" s="2" t="s">
        <v>43</v>
      </c>
      <c r="U9" s="2" t="s">
        <v>63</v>
      </c>
      <c r="V9" s="10">
        <v>27.6</v>
      </c>
      <c r="W9" s="10">
        <v>69</v>
      </c>
      <c r="X9" s="10">
        <f>W9*Z9</f>
        <v>9453</v>
      </c>
      <c r="Y9" s="3">
        <f t="shared" si="0"/>
        <v>4</v>
      </c>
      <c r="Z9" s="3">
        <f t="shared" si="1"/>
        <v>137</v>
      </c>
      <c r="AA9" s="2">
        <v>29</v>
      </c>
      <c r="AB9" s="2">
        <v>35</v>
      </c>
      <c r="AC9" s="2">
        <v>35</v>
      </c>
      <c r="AD9" s="2">
        <v>38</v>
      </c>
      <c r="AE9" s="2"/>
      <c r="AF9" s="2"/>
    </row>
    <row r="10" spans="1:32" ht="158.1" customHeight="1" x14ac:dyDescent="0.25">
      <c r="A10" s="2" t="s">
        <v>199</v>
      </c>
      <c r="B10" s="2" t="s">
        <v>85</v>
      </c>
      <c r="C10" s="2"/>
      <c r="D10" s="2"/>
      <c r="E10" s="2"/>
      <c r="F10" s="2"/>
      <c r="G10" s="2" t="s">
        <v>32</v>
      </c>
      <c r="H10" s="2" t="s">
        <v>86</v>
      </c>
      <c r="I10" s="2" t="s">
        <v>87</v>
      </c>
      <c r="J10" s="2" t="s">
        <v>88</v>
      </c>
      <c r="K10" s="2" t="s">
        <v>89</v>
      </c>
      <c r="L10" s="2" t="s">
        <v>89</v>
      </c>
      <c r="M10" s="2" t="s">
        <v>90</v>
      </c>
      <c r="N10" s="6" t="s">
        <v>91</v>
      </c>
      <c r="O10" s="2" t="s">
        <v>40</v>
      </c>
      <c r="P10" s="2" t="s">
        <v>40</v>
      </c>
      <c r="Q10" s="2" t="s">
        <v>40</v>
      </c>
      <c r="R10" s="2" t="s">
        <v>41</v>
      </c>
      <c r="S10" s="2" t="s">
        <v>42</v>
      </c>
      <c r="T10" s="2" t="s">
        <v>43</v>
      </c>
      <c r="U10" s="2" t="s">
        <v>63</v>
      </c>
      <c r="V10" s="10">
        <v>27.6</v>
      </c>
      <c r="W10" s="10">
        <v>69</v>
      </c>
      <c r="X10" s="10">
        <f>W10*Z10</f>
        <v>5382</v>
      </c>
      <c r="Y10" s="3">
        <f t="shared" si="0"/>
        <v>4</v>
      </c>
      <c r="Z10" s="3">
        <f t="shared" si="1"/>
        <v>78</v>
      </c>
      <c r="AA10" s="2"/>
      <c r="AB10" s="2">
        <v>22</v>
      </c>
      <c r="AC10" s="2">
        <v>22</v>
      </c>
      <c r="AD10" s="2">
        <v>13</v>
      </c>
      <c r="AE10" s="2"/>
      <c r="AF10" s="2">
        <v>21</v>
      </c>
    </row>
    <row r="11" spans="1:32" ht="158.1" customHeight="1" x14ac:dyDescent="0.25">
      <c r="A11" s="2" t="s">
        <v>199</v>
      </c>
      <c r="B11" s="2" t="s">
        <v>85</v>
      </c>
      <c r="C11" s="2"/>
      <c r="D11" s="2"/>
      <c r="E11" s="2"/>
      <c r="F11" s="2"/>
      <c r="G11" s="2" t="s">
        <v>32</v>
      </c>
      <c r="H11" s="2" t="s">
        <v>92</v>
      </c>
      <c r="I11" s="2" t="s">
        <v>79</v>
      </c>
      <c r="J11" s="2" t="s">
        <v>80</v>
      </c>
      <c r="K11" s="2" t="s">
        <v>89</v>
      </c>
      <c r="L11" s="2" t="s">
        <v>89</v>
      </c>
      <c r="M11" s="2" t="s">
        <v>90</v>
      </c>
      <c r="N11" s="6" t="s">
        <v>91</v>
      </c>
      <c r="O11" s="2" t="s">
        <v>40</v>
      </c>
      <c r="P11" s="2" t="s">
        <v>40</v>
      </c>
      <c r="Q11" s="2" t="s">
        <v>40</v>
      </c>
      <c r="R11" s="2" t="s">
        <v>41</v>
      </c>
      <c r="S11" s="2" t="s">
        <v>42</v>
      </c>
      <c r="T11" s="2" t="s">
        <v>43</v>
      </c>
      <c r="U11" s="2" t="s">
        <v>63</v>
      </c>
      <c r="V11" s="10">
        <v>27.6</v>
      </c>
      <c r="W11" s="10">
        <v>69</v>
      </c>
      <c r="X11" s="10">
        <f>W11*Z11</f>
        <v>4140</v>
      </c>
      <c r="Y11" s="3">
        <f t="shared" si="0"/>
        <v>4</v>
      </c>
      <c r="Z11" s="3">
        <f t="shared" si="1"/>
        <v>60</v>
      </c>
      <c r="AA11" s="2">
        <v>10</v>
      </c>
      <c r="AB11" s="2">
        <v>16</v>
      </c>
      <c r="AC11" s="2">
        <v>32</v>
      </c>
      <c r="AD11" s="2">
        <v>2</v>
      </c>
      <c r="AE11" s="2"/>
      <c r="AF11" s="2"/>
    </row>
    <row r="12" spans="1:32" ht="158.1" customHeight="1" x14ac:dyDescent="0.25">
      <c r="A12" s="2" t="s">
        <v>198</v>
      </c>
      <c r="B12" s="2" t="s">
        <v>93</v>
      </c>
      <c r="C12" s="2"/>
      <c r="D12" s="2"/>
      <c r="E12" s="2"/>
      <c r="F12" s="2"/>
      <c r="G12" s="2" t="s">
        <v>32</v>
      </c>
      <c r="H12" s="2" t="s">
        <v>94</v>
      </c>
      <c r="I12" s="2" t="s">
        <v>95</v>
      </c>
      <c r="J12" s="2" t="s">
        <v>96</v>
      </c>
      <c r="K12" s="2" t="s">
        <v>97</v>
      </c>
      <c r="L12" s="2" t="s">
        <v>98</v>
      </c>
      <c r="M12" s="2" t="s">
        <v>99</v>
      </c>
      <c r="N12" s="6" t="s">
        <v>100</v>
      </c>
      <c r="O12" s="2" t="s">
        <v>40</v>
      </c>
      <c r="P12" s="2" t="s">
        <v>40</v>
      </c>
      <c r="Q12" s="2" t="s">
        <v>40</v>
      </c>
      <c r="R12" s="2" t="s">
        <v>41</v>
      </c>
      <c r="S12" s="2" t="s">
        <v>42</v>
      </c>
      <c r="T12" s="2" t="s">
        <v>43</v>
      </c>
      <c r="U12" s="2" t="s">
        <v>63</v>
      </c>
      <c r="V12" s="10">
        <v>39.6</v>
      </c>
      <c r="W12" s="10">
        <v>99</v>
      </c>
      <c r="X12" s="10">
        <f>W12*Z12</f>
        <v>5445</v>
      </c>
      <c r="Y12" s="3">
        <f t="shared" si="0"/>
        <v>2</v>
      </c>
      <c r="Z12" s="3">
        <f t="shared" si="1"/>
        <v>55</v>
      </c>
      <c r="AA12" s="2"/>
      <c r="AB12" s="2">
        <v>33</v>
      </c>
      <c r="AC12" s="2">
        <v>22</v>
      </c>
      <c r="AD12" s="2"/>
      <c r="AE12" s="2"/>
      <c r="AF12" s="2"/>
    </row>
    <row r="13" spans="1:32" ht="158.1" customHeight="1" x14ac:dyDescent="0.25">
      <c r="A13" s="2" t="s">
        <v>199</v>
      </c>
      <c r="B13" s="2" t="s">
        <v>101</v>
      </c>
      <c r="C13" s="2"/>
      <c r="D13" s="2"/>
      <c r="E13" s="2"/>
      <c r="F13" s="2"/>
      <c r="G13" s="2" t="s">
        <v>32</v>
      </c>
      <c r="H13" s="2" t="s">
        <v>102</v>
      </c>
      <c r="I13" s="2" t="s">
        <v>103</v>
      </c>
      <c r="J13" s="2" t="s">
        <v>104</v>
      </c>
      <c r="K13" s="2" t="s">
        <v>97</v>
      </c>
      <c r="L13" s="2" t="s">
        <v>98</v>
      </c>
      <c r="M13" s="2" t="s">
        <v>105</v>
      </c>
      <c r="N13" s="6" t="s">
        <v>106</v>
      </c>
      <c r="O13" s="2" t="s">
        <v>40</v>
      </c>
      <c r="P13" s="2" t="s">
        <v>40</v>
      </c>
      <c r="Q13" s="2" t="s">
        <v>40</v>
      </c>
      <c r="R13" s="2" t="s">
        <v>41</v>
      </c>
      <c r="S13" s="2" t="s">
        <v>42</v>
      </c>
      <c r="T13" s="2" t="s">
        <v>43</v>
      </c>
      <c r="U13" s="2" t="s">
        <v>107</v>
      </c>
      <c r="V13" s="10">
        <v>27.6</v>
      </c>
      <c r="W13" s="10">
        <v>69</v>
      </c>
      <c r="X13" s="10">
        <f>W13*Z13</f>
        <v>6210</v>
      </c>
      <c r="Y13" s="3">
        <f t="shared" si="0"/>
        <v>3</v>
      </c>
      <c r="Z13" s="3">
        <f t="shared" si="1"/>
        <v>90</v>
      </c>
      <c r="AA13" s="2"/>
      <c r="AB13" s="2">
        <v>30</v>
      </c>
      <c r="AC13" s="2">
        <v>30</v>
      </c>
      <c r="AD13" s="2"/>
      <c r="AE13" s="2">
        <v>30</v>
      </c>
      <c r="AF13" s="2"/>
    </row>
    <row r="14" spans="1:32" ht="158.1" customHeight="1" x14ac:dyDescent="0.25">
      <c r="A14" s="2" t="s">
        <v>198</v>
      </c>
      <c r="B14" s="2" t="s">
        <v>108</v>
      </c>
      <c r="C14" s="2"/>
      <c r="D14" s="2"/>
      <c r="E14" s="2"/>
      <c r="F14" s="2"/>
      <c r="G14" s="2" t="s">
        <v>32</v>
      </c>
      <c r="H14" s="2" t="s">
        <v>109</v>
      </c>
      <c r="I14" s="2" t="s">
        <v>110</v>
      </c>
      <c r="J14" s="2" t="s">
        <v>111</v>
      </c>
      <c r="K14" s="2" t="s">
        <v>97</v>
      </c>
      <c r="L14" s="2" t="s">
        <v>98</v>
      </c>
      <c r="M14" s="2" t="s">
        <v>112</v>
      </c>
      <c r="N14" s="6" t="s">
        <v>113</v>
      </c>
      <c r="O14" s="2" t="s">
        <v>40</v>
      </c>
      <c r="P14" s="2" t="s">
        <v>40</v>
      </c>
      <c r="Q14" s="2" t="s">
        <v>40</v>
      </c>
      <c r="R14" s="2" t="s">
        <v>41</v>
      </c>
      <c r="S14" s="2" t="s">
        <v>42</v>
      </c>
      <c r="T14" s="2" t="s">
        <v>43</v>
      </c>
      <c r="U14" s="2" t="s">
        <v>107</v>
      </c>
      <c r="V14" s="10">
        <v>31.6</v>
      </c>
      <c r="W14" s="10">
        <v>79</v>
      </c>
      <c r="X14" s="10">
        <f>W14*Z14</f>
        <v>5688</v>
      </c>
      <c r="Y14" s="3">
        <f t="shared" si="0"/>
        <v>2</v>
      </c>
      <c r="Z14" s="3">
        <f t="shared" si="1"/>
        <v>72</v>
      </c>
      <c r="AA14" s="2"/>
      <c r="AB14" s="2"/>
      <c r="AC14" s="2">
        <v>43</v>
      </c>
      <c r="AD14" s="2">
        <v>29</v>
      </c>
      <c r="AE14" s="2"/>
      <c r="AF14" s="2"/>
    </row>
    <row r="15" spans="1:32" ht="158.1" customHeight="1" x14ac:dyDescent="0.25">
      <c r="A15" s="2" t="s">
        <v>114</v>
      </c>
      <c r="B15" s="2" t="s">
        <v>115</v>
      </c>
      <c r="C15" s="2"/>
      <c r="D15" s="2"/>
      <c r="E15" s="2"/>
      <c r="F15" s="2"/>
      <c r="G15" s="2" t="s">
        <v>32</v>
      </c>
      <c r="H15" s="2" t="s">
        <v>116</v>
      </c>
      <c r="I15" s="2" t="s">
        <v>117</v>
      </c>
      <c r="J15" s="2" t="s">
        <v>118</v>
      </c>
      <c r="K15" s="2" t="s">
        <v>97</v>
      </c>
      <c r="L15" s="2" t="s">
        <v>98</v>
      </c>
      <c r="M15" s="2" t="s">
        <v>119</v>
      </c>
      <c r="N15" s="6" t="s">
        <v>120</v>
      </c>
      <c r="O15" s="2" t="s">
        <v>40</v>
      </c>
      <c r="P15" s="2" t="s">
        <v>40</v>
      </c>
      <c r="Q15" s="2" t="s">
        <v>40</v>
      </c>
      <c r="R15" s="2" t="s">
        <v>41</v>
      </c>
      <c r="S15" s="2" t="s">
        <v>42</v>
      </c>
      <c r="T15" s="2" t="s">
        <v>43</v>
      </c>
      <c r="U15" s="2" t="s">
        <v>121</v>
      </c>
      <c r="V15" s="10">
        <v>27.6</v>
      </c>
      <c r="W15" s="10">
        <v>69</v>
      </c>
      <c r="X15" s="10">
        <f>W15*Z15</f>
        <v>9108</v>
      </c>
      <c r="Y15" s="3">
        <f t="shared" si="0"/>
        <v>4</v>
      </c>
      <c r="Z15" s="3">
        <f t="shared" si="1"/>
        <v>132</v>
      </c>
      <c r="AA15" s="2"/>
      <c r="AB15" s="2">
        <v>40</v>
      </c>
      <c r="AC15" s="2">
        <v>40</v>
      </c>
      <c r="AD15" s="2">
        <v>26</v>
      </c>
      <c r="AE15" s="2">
        <v>26</v>
      </c>
      <c r="AF15" s="2"/>
    </row>
    <row r="16" spans="1:32" ht="158.1" customHeight="1" x14ac:dyDescent="0.25">
      <c r="A16" s="2" t="s">
        <v>199</v>
      </c>
      <c r="B16" s="2" t="s">
        <v>122</v>
      </c>
      <c r="C16" s="2"/>
      <c r="D16" s="2"/>
      <c r="E16" s="2"/>
      <c r="F16" s="2"/>
      <c r="G16" s="2" t="s">
        <v>32</v>
      </c>
      <c r="H16" s="2" t="s">
        <v>123</v>
      </c>
      <c r="I16" s="2" t="s">
        <v>79</v>
      </c>
      <c r="J16" s="2" t="s">
        <v>80</v>
      </c>
      <c r="K16" s="2" t="s">
        <v>124</v>
      </c>
      <c r="L16" s="2" t="s">
        <v>125</v>
      </c>
      <c r="M16" s="2" t="s">
        <v>126</v>
      </c>
      <c r="N16" s="6" t="s">
        <v>127</v>
      </c>
      <c r="O16" s="2" t="s">
        <v>40</v>
      </c>
      <c r="P16" s="2" t="s">
        <v>40</v>
      </c>
      <c r="Q16" s="2" t="s">
        <v>40</v>
      </c>
      <c r="R16" s="2" t="s">
        <v>41</v>
      </c>
      <c r="S16" s="2" t="s">
        <v>42</v>
      </c>
      <c r="T16" s="2" t="s">
        <v>43</v>
      </c>
      <c r="U16" s="2" t="s">
        <v>63</v>
      </c>
      <c r="V16" s="10">
        <v>27.6</v>
      </c>
      <c r="W16" s="10">
        <v>69</v>
      </c>
      <c r="X16" s="10">
        <f>W16*Z16</f>
        <v>7866</v>
      </c>
      <c r="Y16" s="3">
        <f t="shared" si="0"/>
        <v>3</v>
      </c>
      <c r="Z16" s="3">
        <f t="shared" si="1"/>
        <v>114</v>
      </c>
      <c r="AA16" s="2">
        <v>33</v>
      </c>
      <c r="AB16" s="2">
        <v>36</v>
      </c>
      <c r="AC16" s="2">
        <v>45</v>
      </c>
      <c r="AD16" s="2"/>
      <c r="AE16" s="2"/>
      <c r="AF16" s="2"/>
    </row>
    <row r="17" spans="1:32" ht="158.1" customHeight="1" x14ac:dyDescent="0.25">
      <c r="A17" s="2" t="s">
        <v>199</v>
      </c>
      <c r="B17" s="2" t="s">
        <v>128</v>
      </c>
      <c r="C17" s="2"/>
      <c r="D17" s="2"/>
      <c r="E17" s="2"/>
      <c r="F17" s="2"/>
      <c r="G17" s="2" t="s">
        <v>32</v>
      </c>
      <c r="H17" s="2" t="s">
        <v>129</v>
      </c>
      <c r="I17" s="2" t="s">
        <v>130</v>
      </c>
      <c r="J17" s="2" t="s">
        <v>131</v>
      </c>
      <c r="K17" s="2" t="s">
        <v>124</v>
      </c>
      <c r="L17" s="2" t="s">
        <v>125</v>
      </c>
      <c r="M17" s="2" t="s">
        <v>126</v>
      </c>
      <c r="N17" s="6" t="s">
        <v>127</v>
      </c>
      <c r="O17" s="2" t="s">
        <v>40</v>
      </c>
      <c r="P17" s="2" t="s">
        <v>40</v>
      </c>
      <c r="Q17" s="2" t="s">
        <v>40</v>
      </c>
      <c r="R17" s="2" t="s">
        <v>41</v>
      </c>
      <c r="S17" s="2" t="s">
        <v>42</v>
      </c>
      <c r="T17" s="2" t="s">
        <v>43</v>
      </c>
      <c r="U17" s="2" t="s">
        <v>63</v>
      </c>
      <c r="V17" s="10">
        <v>27.6</v>
      </c>
      <c r="W17" s="10">
        <v>69</v>
      </c>
      <c r="X17" s="10">
        <f>W17*Z17</f>
        <v>11316</v>
      </c>
      <c r="Y17" s="3">
        <f t="shared" si="0"/>
        <v>5</v>
      </c>
      <c r="Z17" s="3">
        <f t="shared" si="1"/>
        <v>164</v>
      </c>
      <c r="AA17" s="2">
        <v>30</v>
      </c>
      <c r="AB17" s="2">
        <v>40</v>
      </c>
      <c r="AC17" s="2">
        <v>45</v>
      </c>
      <c r="AD17" s="2"/>
      <c r="AE17" s="2">
        <v>30</v>
      </c>
      <c r="AF17" s="2">
        <v>19</v>
      </c>
    </row>
    <row r="18" spans="1:32" ht="158.1" customHeight="1" x14ac:dyDescent="0.25">
      <c r="A18" s="2" t="s">
        <v>198</v>
      </c>
      <c r="B18" s="2" t="s">
        <v>132</v>
      </c>
      <c r="C18" s="2"/>
      <c r="D18" s="2"/>
      <c r="E18" s="2"/>
      <c r="F18" s="2"/>
      <c r="G18" s="2" t="s">
        <v>32</v>
      </c>
      <c r="H18" s="2" t="s">
        <v>133</v>
      </c>
      <c r="I18" s="2" t="s">
        <v>79</v>
      </c>
      <c r="J18" s="2" t="s">
        <v>80</v>
      </c>
      <c r="K18" s="2" t="s">
        <v>134</v>
      </c>
      <c r="L18" s="2" t="s">
        <v>134</v>
      </c>
      <c r="M18" s="2" t="s">
        <v>135</v>
      </c>
      <c r="N18" s="6" t="s">
        <v>136</v>
      </c>
      <c r="O18" s="2" t="s">
        <v>40</v>
      </c>
      <c r="P18" s="2" t="s">
        <v>40</v>
      </c>
      <c r="Q18" s="2" t="s">
        <v>40</v>
      </c>
      <c r="R18" s="2" t="s">
        <v>41</v>
      </c>
      <c r="S18" s="2" t="s">
        <v>42</v>
      </c>
      <c r="T18" s="2" t="s">
        <v>43</v>
      </c>
      <c r="U18" s="2" t="s">
        <v>63</v>
      </c>
      <c r="V18" s="10">
        <v>19.600000000000001</v>
      </c>
      <c r="W18" s="10">
        <v>49</v>
      </c>
      <c r="X18" s="10">
        <f>W18*Z18</f>
        <v>3234</v>
      </c>
      <c r="Y18" s="3">
        <f t="shared" si="0"/>
        <v>1</v>
      </c>
      <c r="Z18" s="3">
        <f t="shared" si="1"/>
        <v>66</v>
      </c>
      <c r="AA18" s="2">
        <v>66</v>
      </c>
      <c r="AB18" s="2"/>
      <c r="AC18" s="2"/>
      <c r="AD18" s="2"/>
      <c r="AE18" s="2"/>
      <c r="AF18" s="2"/>
    </row>
    <row r="19" spans="1:32" ht="158.1" customHeight="1" x14ac:dyDescent="0.25">
      <c r="A19" s="2" t="s">
        <v>199</v>
      </c>
      <c r="B19" s="2" t="s">
        <v>137</v>
      </c>
      <c r="C19" s="2"/>
      <c r="D19" s="2"/>
      <c r="E19" s="2"/>
      <c r="F19" s="2"/>
      <c r="G19" s="2" t="s">
        <v>32</v>
      </c>
      <c r="H19" s="2" t="s">
        <v>138</v>
      </c>
      <c r="I19" s="2" t="s">
        <v>139</v>
      </c>
      <c r="J19" s="2" t="s">
        <v>140</v>
      </c>
      <c r="K19" s="2" t="s">
        <v>141</v>
      </c>
      <c r="L19" s="2" t="s">
        <v>142</v>
      </c>
      <c r="M19" s="2" t="s">
        <v>143</v>
      </c>
      <c r="N19" s="6" t="s">
        <v>144</v>
      </c>
      <c r="O19" s="2" t="s">
        <v>40</v>
      </c>
      <c r="P19" s="2" t="s">
        <v>40</v>
      </c>
      <c r="Q19" s="2" t="s">
        <v>40</v>
      </c>
      <c r="R19" s="2" t="s">
        <v>41</v>
      </c>
      <c r="S19" s="2" t="s">
        <v>42</v>
      </c>
      <c r="T19" s="2" t="s">
        <v>43</v>
      </c>
      <c r="U19" s="2" t="s">
        <v>63</v>
      </c>
      <c r="V19" s="10">
        <v>15.6</v>
      </c>
      <c r="W19" s="10">
        <v>39</v>
      </c>
      <c r="X19" s="10">
        <f>W19*Z19</f>
        <v>2769</v>
      </c>
      <c r="Y19" s="3">
        <f t="shared" si="0"/>
        <v>3</v>
      </c>
      <c r="Z19" s="3">
        <f t="shared" si="1"/>
        <v>71</v>
      </c>
      <c r="AA19" s="2"/>
      <c r="AB19" s="2">
        <v>30</v>
      </c>
      <c r="AC19" s="2">
        <v>22</v>
      </c>
      <c r="AD19" s="2">
        <v>19</v>
      </c>
      <c r="AE19" s="2"/>
      <c r="AF19" s="2"/>
    </row>
    <row r="20" spans="1:32" ht="158.1" customHeight="1" x14ac:dyDescent="0.25">
      <c r="A20" s="2" t="s">
        <v>199</v>
      </c>
      <c r="B20" s="2" t="s">
        <v>145</v>
      </c>
      <c r="C20" s="2"/>
      <c r="D20" s="2"/>
      <c r="E20" s="2"/>
      <c r="F20" s="2"/>
      <c r="G20" s="2" t="s">
        <v>32</v>
      </c>
      <c r="H20" s="2" t="s">
        <v>146</v>
      </c>
      <c r="I20" s="2" t="s">
        <v>147</v>
      </c>
      <c r="J20" s="2" t="s">
        <v>148</v>
      </c>
      <c r="K20" s="2" t="s">
        <v>141</v>
      </c>
      <c r="L20" s="2" t="s">
        <v>142</v>
      </c>
      <c r="M20" s="2" t="s">
        <v>149</v>
      </c>
      <c r="N20" s="6" t="s">
        <v>144</v>
      </c>
      <c r="O20" s="2" t="s">
        <v>40</v>
      </c>
      <c r="P20" s="2" t="s">
        <v>40</v>
      </c>
      <c r="Q20" s="2" t="s">
        <v>40</v>
      </c>
      <c r="R20" s="2" t="s">
        <v>41</v>
      </c>
      <c r="S20" s="2" t="s">
        <v>42</v>
      </c>
      <c r="T20" s="2" t="s">
        <v>43</v>
      </c>
      <c r="U20" s="2" t="s">
        <v>63</v>
      </c>
      <c r="V20" s="10">
        <v>15.6</v>
      </c>
      <c r="W20" s="10">
        <v>39</v>
      </c>
      <c r="X20" s="10">
        <f>W20*Z20</f>
        <v>14235</v>
      </c>
      <c r="Y20" s="3">
        <f t="shared" si="0"/>
        <v>4</v>
      </c>
      <c r="Z20" s="3">
        <f t="shared" si="1"/>
        <v>365</v>
      </c>
      <c r="AA20" s="2">
        <v>75</v>
      </c>
      <c r="AB20" s="2">
        <v>90</v>
      </c>
      <c r="AC20" s="2">
        <v>90</v>
      </c>
      <c r="AD20" s="2">
        <v>110</v>
      </c>
      <c r="AE20" s="2"/>
      <c r="AF20" s="2"/>
    </row>
    <row r="21" spans="1:32" ht="158.1" customHeight="1" x14ac:dyDescent="0.25">
      <c r="A21" s="2" t="s">
        <v>199</v>
      </c>
      <c r="B21" s="2" t="s">
        <v>150</v>
      </c>
      <c r="C21" s="2"/>
      <c r="D21" s="2"/>
      <c r="E21" s="2"/>
      <c r="F21" s="2"/>
      <c r="G21" s="2" t="s">
        <v>32</v>
      </c>
      <c r="H21" s="2" t="s">
        <v>151</v>
      </c>
      <c r="I21" s="2" t="s">
        <v>147</v>
      </c>
      <c r="J21" s="2" t="s">
        <v>148</v>
      </c>
      <c r="K21" s="2" t="s">
        <v>141</v>
      </c>
      <c r="L21" s="2" t="s">
        <v>142</v>
      </c>
      <c r="M21" s="2" t="s">
        <v>152</v>
      </c>
      <c r="N21" s="6" t="s">
        <v>144</v>
      </c>
      <c r="O21" s="2" t="s">
        <v>40</v>
      </c>
      <c r="P21" s="2" t="s">
        <v>40</v>
      </c>
      <c r="Q21" s="2" t="s">
        <v>40</v>
      </c>
      <c r="R21" s="2" t="s">
        <v>41</v>
      </c>
      <c r="S21" s="2" t="s">
        <v>42</v>
      </c>
      <c r="T21" s="2" t="s">
        <v>43</v>
      </c>
      <c r="U21" s="2" t="s">
        <v>63</v>
      </c>
      <c r="V21" s="10">
        <v>15.6</v>
      </c>
      <c r="W21" s="10">
        <v>39</v>
      </c>
      <c r="X21" s="10">
        <f>W21*Z21</f>
        <v>4056</v>
      </c>
      <c r="Y21" s="3">
        <f t="shared" si="0"/>
        <v>2</v>
      </c>
      <c r="Z21" s="3">
        <f t="shared" si="1"/>
        <v>104</v>
      </c>
      <c r="AA21" s="2"/>
      <c r="AB21" s="2">
        <v>60</v>
      </c>
      <c r="AC21" s="2">
        <v>44</v>
      </c>
      <c r="AD21" s="2"/>
      <c r="AE21" s="2"/>
      <c r="AF21" s="2"/>
    </row>
    <row r="22" spans="1:32" ht="158.1" customHeight="1" x14ac:dyDescent="0.25">
      <c r="A22" s="2" t="s">
        <v>199</v>
      </c>
      <c r="B22" s="2" t="s">
        <v>153</v>
      </c>
      <c r="C22" s="2"/>
      <c r="D22" s="2"/>
      <c r="E22" s="2"/>
      <c r="F22" s="2"/>
      <c r="G22" s="2" t="s">
        <v>32</v>
      </c>
      <c r="H22" s="2" t="s">
        <v>154</v>
      </c>
      <c r="I22" s="2" t="s">
        <v>147</v>
      </c>
      <c r="J22" s="2" t="s">
        <v>148</v>
      </c>
      <c r="K22" s="2" t="s">
        <v>155</v>
      </c>
      <c r="L22" s="2" t="s">
        <v>156</v>
      </c>
      <c r="M22" s="2" t="s">
        <v>157</v>
      </c>
      <c r="N22" s="6" t="s">
        <v>144</v>
      </c>
      <c r="O22" s="2" t="s">
        <v>40</v>
      </c>
      <c r="P22" s="2" t="s">
        <v>40</v>
      </c>
      <c r="Q22" s="2" t="s">
        <v>40</v>
      </c>
      <c r="R22" s="2" t="s">
        <v>41</v>
      </c>
      <c r="S22" s="2" t="s">
        <v>42</v>
      </c>
      <c r="T22" s="2" t="s">
        <v>43</v>
      </c>
      <c r="U22" s="2" t="s">
        <v>63</v>
      </c>
      <c r="V22" s="10">
        <v>15.6</v>
      </c>
      <c r="W22" s="10">
        <v>39</v>
      </c>
      <c r="X22" s="10">
        <f>W22*Z22</f>
        <v>13845</v>
      </c>
      <c r="Y22" s="3">
        <f t="shared" si="0"/>
        <v>3</v>
      </c>
      <c r="Z22" s="3">
        <f t="shared" si="1"/>
        <v>355</v>
      </c>
      <c r="AA22" s="2">
        <v>75</v>
      </c>
      <c r="AB22" s="2">
        <v>110</v>
      </c>
      <c r="AC22" s="2">
        <v>170</v>
      </c>
      <c r="AD22" s="2"/>
      <c r="AE22" s="2"/>
      <c r="AF22" s="2"/>
    </row>
    <row r="23" spans="1:32" ht="158.1" customHeight="1" x14ac:dyDescent="0.25">
      <c r="A23" s="2" t="s">
        <v>199</v>
      </c>
      <c r="B23" s="2" t="s">
        <v>158</v>
      </c>
      <c r="C23" s="2"/>
      <c r="D23" s="2"/>
      <c r="E23" s="2"/>
      <c r="F23" s="2"/>
      <c r="G23" s="2" t="s">
        <v>32</v>
      </c>
      <c r="H23" s="2" t="s">
        <v>159</v>
      </c>
      <c r="I23" s="2" t="s">
        <v>147</v>
      </c>
      <c r="J23" s="2" t="s">
        <v>148</v>
      </c>
      <c r="K23" s="2" t="s">
        <v>155</v>
      </c>
      <c r="L23" s="2" t="s">
        <v>156</v>
      </c>
      <c r="M23" s="2" t="s">
        <v>160</v>
      </c>
      <c r="N23" s="6" t="s">
        <v>144</v>
      </c>
      <c r="O23" s="2" t="s">
        <v>40</v>
      </c>
      <c r="P23" s="2" t="s">
        <v>40</v>
      </c>
      <c r="Q23" s="2" t="s">
        <v>40</v>
      </c>
      <c r="R23" s="2" t="s">
        <v>41</v>
      </c>
      <c r="S23" s="2" t="s">
        <v>42</v>
      </c>
      <c r="T23" s="2" t="s">
        <v>43</v>
      </c>
      <c r="U23" s="2" t="s">
        <v>63</v>
      </c>
      <c r="V23" s="10">
        <v>19.600000000000001</v>
      </c>
      <c r="W23" s="10">
        <v>49</v>
      </c>
      <c r="X23" s="10">
        <f>W23*Z23</f>
        <v>3626</v>
      </c>
      <c r="Y23" s="3">
        <f t="shared" si="0"/>
        <v>2</v>
      </c>
      <c r="Z23" s="3">
        <f t="shared" si="1"/>
        <v>74</v>
      </c>
      <c r="AA23" s="2">
        <v>21</v>
      </c>
      <c r="AB23" s="2">
        <v>53</v>
      </c>
      <c r="AC23" s="2"/>
      <c r="AD23" s="2"/>
      <c r="AE23" s="2"/>
      <c r="AF23" s="2"/>
    </row>
    <row r="24" spans="1:32" ht="158.1" customHeight="1" x14ac:dyDescent="0.25">
      <c r="A24" s="2" t="s">
        <v>199</v>
      </c>
      <c r="B24" s="2" t="s">
        <v>161</v>
      </c>
      <c r="C24" s="2"/>
      <c r="D24" s="2"/>
      <c r="E24" s="2"/>
      <c r="F24" s="2"/>
      <c r="G24" s="2" t="s">
        <v>32</v>
      </c>
      <c r="H24" s="2" t="s">
        <v>162</v>
      </c>
      <c r="I24" s="2" t="s">
        <v>163</v>
      </c>
      <c r="J24" s="2" t="s">
        <v>164</v>
      </c>
      <c r="K24" s="2" t="s">
        <v>165</v>
      </c>
      <c r="L24" s="2" t="s">
        <v>166</v>
      </c>
      <c r="M24" s="2" t="s">
        <v>167</v>
      </c>
      <c r="N24" s="6" t="s">
        <v>144</v>
      </c>
      <c r="O24" s="2" t="s">
        <v>40</v>
      </c>
      <c r="P24" s="2" t="s">
        <v>40</v>
      </c>
      <c r="Q24" s="2" t="s">
        <v>40</v>
      </c>
      <c r="R24" s="2" t="s">
        <v>41</v>
      </c>
      <c r="S24" s="2" t="s">
        <v>42</v>
      </c>
      <c r="T24" s="2" t="s">
        <v>43</v>
      </c>
      <c r="U24" s="2" t="s">
        <v>63</v>
      </c>
      <c r="V24" s="10">
        <v>31.6</v>
      </c>
      <c r="W24" s="10">
        <v>79</v>
      </c>
      <c r="X24" s="10">
        <f>W24*Z24</f>
        <v>13983</v>
      </c>
      <c r="Y24" s="3">
        <f t="shared" si="0"/>
        <v>3</v>
      </c>
      <c r="Z24" s="3">
        <f t="shared" si="1"/>
        <v>177</v>
      </c>
      <c r="AA24" s="2">
        <v>25</v>
      </c>
      <c r="AB24" s="2">
        <v>75</v>
      </c>
      <c r="AC24" s="2">
        <v>77</v>
      </c>
      <c r="AD24" s="2"/>
      <c r="AE24" s="2"/>
      <c r="AF24" s="2"/>
    </row>
    <row r="25" spans="1:32" ht="158.1" customHeight="1" x14ac:dyDescent="0.25">
      <c r="A25" s="2" t="s">
        <v>199</v>
      </c>
      <c r="B25" s="2" t="s">
        <v>168</v>
      </c>
      <c r="C25" s="2"/>
      <c r="D25" s="2"/>
      <c r="E25" s="2"/>
      <c r="F25" s="2"/>
      <c r="G25" s="2" t="s">
        <v>32</v>
      </c>
      <c r="H25" s="2" t="s">
        <v>169</v>
      </c>
      <c r="I25" s="2" t="s">
        <v>170</v>
      </c>
      <c r="J25" s="2" t="s">
        <v>171</v>
      </c>
      <c r="K25" s="2" t="s">
        <v>172</v>
      </c>
      <c r="L25" s="2" t="s">
        <v>173</v>
      </c>
      <c r="M25" s="2" t="s">
        <v>174</v>
      </c>
      <c r="N25" s="6" t="s">
        <v>84</v>
      </c>
      <c r="O25" s="2" t="s">
        <v>40</v>
      </c>
      <c r="P25" s="2" t="s">
        <v>40</v>
      </c>
      <c r="Q25" s="2" t="s">
        <v>40</v>
      </c>
      <c r="R25" s="2" t="s">
        <v>41</v>
      </c>
      <c r="S25" s="2" t="s">
        <v>42</v>
      </c>
      <c r="T25" s="2" t="s">
        <v>43</v>
      </c>
      <c r="U25" s="2" t="s">
        <v>63</v>
      </c>
      <c r="V25" s="10">
        <v>23.6</v>
      </c>
      <c r="W25" s="10">
        <v>59</v>
      </c>
      <c r="X25" s="10">
        <f>W25*Z25</f>
        <v>1829</v>
      </c>
      <c r="Y25" s="3">
        <f t="shared" si="0"/>
        <v>2</v>
      </c>
      <c r="Z25" s="3">
        <f t="shared" si="1"/>
        <v>31</v>
      </c>
      <c r="AA25" s="2">
        <v>10</v>
      </c>
      <c r="AB25" s="2">
        <v>21</v>
      </c>
      <c r="AC25" s="2"/>
      <c r="AD25" s="2"/>
      <c r="AE25" s="2"/>
      <c r="AF25" s="2"/>
    </row>
    <row r="26" spans="1:32" ht="158.1" customHeight="1" x14ac:dyDescent="0.25">
      <c r="A26" s="2" t="s">
        <v>199</v>
      </c>
      <c r="B26" s="2" t="s">
        <v>175</v>
      </c>
      <c r="C26" s="2"/>
      <c r="D26" s="2"/>
      <c r="E26" s="2"/>
      <c r="F26" s="2"/>
      <c r="G26" s="2" t="s">
        <v>32</v>
      </c>
      <c r="H26" s="2" t="s">
        <v>176</v>
      </c>
      <c r="I26" s="2" t="s">
        <v>177</v>
      </c>
      <c r="J26" s="2" t="s">
        <v>178</v>
      </c>
      <c r="K26" s="2" t="s">
        <v>172</v>
      </c>
      <c r="L26" s="2" t="s">
        <v>179</v>
      </c>
      <c r="M26" s="2" t="s">
        <v>180</v>
      </c>
      <c r="N26" s="6" t="s">
        <v>100</v>
      </c>
      <c r="O26" s="2" t="s">
        <v>40</v>
      </c>
      <c r="P26" s="2" t="s">
        <v>40</v>
      </c>
      <c r="Q26" s="2" t="s">
        <v>40</v>
      </c>
      <c r="R26" s="2" t="s">
        <v>41</v>
      </c>
      <c r="S26" s="2" t="s">
        <v>42</v>
      </c>
      <c r="T26" s="2" t="s">
        <v>43</v>
      </c>
      <c r="U26" s="2" t="s">
        <v>63</v>
      </c>
      <c r="V26" s="10">
        <v>15.6</v>
      </c>
      <c r="W26" s="10">
        <v>39</v>
      </c>
      <c r="X26" s="10">
        <f>W26*Z26</f>
        <v>2496</v>
      </c>
      <c r="Y26" s="3">
        <f t="shared" si="0"/>
        <v>2</v>
      </c>
      <c r="Z26" s="3">
        <f t="shared" si="1"/>
        <v>64</v>
      </c>
      <c r="AA26" s="2"/>
      <c r="AB26" s="2">
        <v>35</v>
      </c>
      <c r="AC26" s="2">
        <v>29</v>
      </c>
      <c r="AD26" s="2"/>
      <c r="AE26" s="2"/>
      <c r="AF26" s="2"/>
    </row>
    <row r="27" spans="1:32" ht="158.1" customHeight="1" x14ac:dyDescent="0.25">
      <c r="A27" s="2" t="s">
        <v>199</v>
      </c>
      <c r="B27" s="2" t="s">
        <v>181</v>
      </c>
      <c r="C27" s="2"/>
      <c r="D27" s="2"/>
      <c r="E27" s="2"/>
      <c r="F27" s="2"/>
      <c r="G27" s="2" t="s">
        <v>32</v>
      </c>
      <c r="H27" s="2" t="s">
        <v>182</v>
      </c>
      <c r="I27" s="2" t="s">
        <v>183</v>
      </c>
      <c r="J27" s="2" t="s">
        <v>184</v>
      </c>
      <c r="K27" s="2" t="s">
        <v>172</v>
      </c>
      <c r="L27" s="2" t="s">
        <v>173</v>
      </c>
      <c r="M27" s="2" t="s">
        <v>185</v>
      </c>
      <c r="N27" s="6" t="s">
        <v>84</v>
      </c>
      <c r="O27" s="2" t="s">
        <v>40</v>
      </c>
      <c r="P27" s="2" t="s">
        <v>40</v>
      </c>
      <c r="Q27" s="2" t="s">
        <v>40</v>
      </c>
      <c r="R27" s="2" t="s">
        <v>41</v>
      </c>
      <c r="S27" s="2" t="s">
        <v>42</v>
      </c>
      <c r="T27" s="2" t="s">
        <v>43</v>
      </c>
      <c r="U27" s="2" t="s">
        <v>63</v>
      </c>
      <c r="V27" s="10">
        <v>15.6</v>
      </c>
      <c r="W27" s="10">
        <v>39</v>
      </c>
      <c r="X27" s="10">
        <f>W27*Z27</f>
        <v>624</v>
      </c>
      <c r="Y27" s="3">
        <f t="shared" si="0"/>
        <v>1</v>
      </c>
      <c r="Z27" s="3">
        <f t="shared" si="1"/>
        <v>16</v>
      </c>
      <c r="AA27" s="2">
        <v>16</v>
      </c>
      <c r="AB27" s="2"/>
      <c r="AC27" s="2"/>
      <c r="AD27" s="2"/>
      <c r="AE27" s="2"/>
      <c r="AF27" s="2"/>
    </row>
    <row r="28" spans="1:32" ht="158.1" customHeight="1" x14ac:dyDescent="0.25">
      <c r="A28" s="2" t="s">
        <v>198</v>
      </c>
      <c r="B28" s="2" t="s">
        <v>186</v>
      </c>
      <c r="C28" s="2"/>
      <c r="D28" s="2"/>
      <c r="E28" s="2"/>
      <c r="F28" s="2"/>
      <c r="G28" s="2" t="s">
        <v>32</v>
      </c>
      <c r="H28" s="2" t="s">
        <v>187</v>
      </c>
      <c r="I28" s="2" t="s">
        <v>188</v>
      </c>
      <c r="J28" s="2" t="s">
        <v>189</v>
      </c>
      <c r="K28" s="2" t="s">
        <v>172</v>
      </c>
      <c r="L28" s="2" t="s">
        <v>190</v>
      </c>
      <c r="M28" s="2" t="s">
        <v>191</v>
      </c>
      <c r="N28" s="6" t="s">
        <v>192</v>
      </c>
      <c r="O28" s="2" t="s">
        <v>40</v>
      </c>
      <c r="P28" s="2" t="s">
        <v>40</v>
      </c>
      <c r="Q28" s="2" t="s">
        <v>40</v>
      </c>
      <c r="R28" s="2" t="s">
        <v>41</v>
      </c>
      <c r="S28" s="2" t="s">
        <v>42</v>
      </c>
      <c r="T28" s="2" t="s">
        <v>43</v>
      </c>
      <c r="U28" s="2" t="s">
        <v>63</v>
      </c>
      <c r="V28" s="10">
        <v>19.600000000000001</v>
      </c>
      <c r="W28" s="10">
        <v>49</v>
      </c>
      <c r="X28" s="10">
        <f>W28*Z28</f>
        <v>980</v>
      </c>
      <c r="Y28" s="3">
        <f t="shared" si="0"/>
        <v>1</v>
      </c>
      <c r="Z28" s="3">
        <f t="shared" si="1"/>
        <v>20</v>
      </c>
      <c r="AA28" s="2">
        <v>20</v>
      </c>
      <c r="AB28" s="2"/>
      <c r="AC28" s="2"/>
      <c r="AD28" s="2"/>
      <c r="AE28" s="2"/>
      <c r="AF28" s="2"/>
    </row>
    <row r="29" spans="1:32" ht="158.1" customHeight="1" x14ac:dyDescent="0.25">
      <c r="A29" s="2" t="s">
        <v>114</v>
      </c>
      <c r="B29" s="2" t="s">
        <v>193</v>
      </c>
      <c r="C29" s="2"/>
      <c r="D29" s="2"/>
      <c r="E29" s="2"/>
      <c r="F29" s="2"/>
      <c r="G29" s="2" t="s">
        <v>32</v>
      </c>
      <c r="H29" s="2" t="s">
        <v>194</v>
      </c>
      <c r="I29" s="2" t="s">
        <v>79</v>
      </c>
      <c r="J29" s="2" t="s">
        <v>80</v>
      </c>
      <c r="K29" s="2" t="s">
        <v>172</v>
      </c>
      <c r="L29" s="2" t="s">
        <v>51</v>
      </c>
      <c r="M29" s="2" t="s">
        <v>195</v>
      </c>
      <c r="N29" s="6" t="s">
        <v>196</v>
      </c>
      <c r="O29" s="2" t="s">
        <v>40</v>
      </c>
      <c r="P29" s="2" t="s">
        <v>40</v>
      </c>
      <c r="Q29" s="2" t="s">
        <v>40</v>
      </c>
      <c r="R29" s="2" t="s">
        <v>41</v>
      </c>
      <c r="S29" s="2" t="s">
        <v>42</v>
      </c>
      <c r="T29" s="2" t="s">
        <v>43</v>
      </c>
      <c r="U29" s="2" t="s">
        <v>121</v>
      </c>
      <c r="V29" s="10">
        <v>19.600000000000001</v>
      </c>
      <c r="W29" s="10">
        <v>49</v>
      </c>
      <c r="X29" s="10">
        <f>W29*Z29</f>
        <v>10290</v>
      </c>
      <c r="Y29" s="3">
        <f t="shared" si="0"/>
        <v>3</v>
      </c>
      <c r="Z29" s="3">
        <f t="shared" si="1"/>
        <v>210</v>
      </c>
      <c r="AA29" s="2"/>
      <c r="AB29" s="2">
        <v>50</v>
      </c>
      <c r="AC29" s="2">
        <v>80</v>
      </c>
      <c r="AD29" s="2">
        <v>80</v>
      </c>
      <c r="AE29" s="2"/>
      <c r="AF29" s="2"/>
    </row>
  </sheetData>
  <autoFilter ref="A3:AF29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zoomScale="80" zoomScaleNormal="80" workbookViewId="0">
      <pane ySplit="1" topLeftCell="A2" activePane="bottomLeft" state="frozen"/>
      <selection pane="bottomLeft" activeCell="A4" sqref="A4"/>
    </sheetView>
  </sheetViews>
  <sheetFormatPr defaultRowHeight="15" x14ac:dyDescent="0.25"/>
  <cols>
    <col min="1" max="1" width="17.42578125" bestFit="1" customWidth="1"/>
    <col min="2" max="2" width="9.5703125" bestFit="1" customWidth="1"/>
  </cols>
  <sheetData>
    <row r="1" spans="1:2" x14ac:dyDescent="0.25">
      <c r="A1" s="8" t="s">
        <v>197</v>
      </c>
      <c r="B1" s="9" t="s">
        <v>200</v>
      </c>
    </row>
    <row r="2" spans="1:2" x14ac:dyDescent="0.25">
      <c r="A2" s="9" t="s">
        <v>42</v>
      </c>
      <c r="B2" s="13">
        <v>3007</v>
      </c>
    </row>
    <row r="3" spans="1:2" x14ac:dyDescent="0.25">
      <c r="A3" s="9" t="s">
        <v>134</v>
      </c>
      <c r="B3" s="13">
        <v>66</v>
      </c>
    </row>
    <row r="4" spans="1:2" x14ac:dyDescent="0.25">
      <c r="A4" s="9" t="s">
        <v>141</v>
      </c>
      <c r="B4" s="13">
        <v>540</v>
      </c>
    </row>
    <row r="5" spans="1:2" x14ac:dyDescent="0.25">
      <c r="A5" s="9" t="s">
        <v>155</v>
      </c>
      <c r="B5" s="13">
        <v>429</v>
      </c>
    </row>
    <row r="6" spans="1:2" x14ac:dyDescent="0.25">
      <c r="A6" s="9" t="s">
        <v>81</v>
      </c>
      <c r="B6" s="13">
        <v>137</v>
      </c>
    </row>
    <row r="7" spans="1:2" x14ac:dyDescent="0.25">
      <c r="A7" s="9" t="s">
        <v>97</v>
      </c>
      <c r="B7" s="13">
        <v>349</v>
      </c>
    </row>
    <row r="8" spans="1:2" x14ac:dyDescent="0.25">
      <c r="A8" s="9" t="s">
        <v>89</v>
      </c>
      <c r="B8" s="13">
        <v>138</v>
      </c>
    </row>
    <row r="9" spans="1:2" x14ac:dyDescent="0.25">
      <c r="A9" s="9" t="s">
        <v>124</v>
      </c>
      <c r="B9" s="13">
        <v>278</v>
      </c>
    </row>
    <row r="10" spans="1:2" x14ac:dyDescent="0.25">
      <c r="A10" s="9" t="s">
        <v>172</v>
      </c>
      <c r="B10" s="13">
        <v>341</v>
      </c>
    </row>
    <row r="11" spans="1:2" x14ac:dyDescent="0.25">
      <c r="A11" s="9" t="s">
        <v>36</v>
      </c>
      <c r="B11" s="13">
        <v>241</v>
      </c>
    </row>
    <row r="12" spans="1:2" x14ac:dyDescent="0.25">
      <c r="A12" s="9" t="s">
        <v>165</v>
      </c>
      <c r="B12" s="13">
        <v>177</v>
      </c>
    </row>
    <row r="13" spans="1:2" x14ac:dyDescent="0.25">
      <c r="A13" s="9" t="s">
        <v>50</v>
      </c>
      <c r="B13" s="13">
        <v>75</v>
      </c>
    </row>
    <row r="14" spans="1:2" x14ac:dyDescent="0.25">
      <c r="A14" s="9" t="s">
        <v>59</v>
      </c>
      <c r="B14" s="13">
        <v>96</v>
      </c>
    </row>
    <row r="15" spans="1:2" x14ac:dyDescent="0.25">
      <c r="A15" s="9" t="s">
        <v>74</v>
      </c>
      <c r="B15" s="13">
        <v>140</v>
      </c>
    </row>
    <row r="16" spans="1:2" x14ac:dyDescent="0.25">
      <c r="A16" s="9" t="s">
        <v>24</v>
      </c>
      <c r="B16" s="13">
        <v>3007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</vt:lpstr>
      <vt:lpstr>CAT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</dc:creator>
  <cp:lastModifiedBy>Dators</cp:lastModifiedBy>
  <dcterms:created xsi:type="dcterms:W3CDTF">2024-04-17T06:55:07Z</dcterms:created>
  <dcterms:modified xsi:type="dcterms:W3CDTF">2024-05-10T09:22:13Z</dcterms:modified>
</cp:coreProperties>
</file>